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D2. D2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'D2. D2.1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'D2. D2.1 Pol'!$A$1:$W$76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66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1" i="12"/>
  <c r="I11" i="12"/>
  <c r="I10" i="12" s="1"/>
  <c r="K11" i="12"/>
  <c r="M11" i="12"/>
  <c r="O11" i="12"/>
  <c r="Q11" i="12"/>
  <c r="Q10" i="12" s="1"/>
  <c r="V11" i="12"/>
  <c r="G13" i="12"/>
  <c r="G10" i="12" s="1"/>
  <c r="I13" i="12"/>
  <c r="K13" i="12"/>
  <c r="K10" i="12" s="1"/>
  <c r="O13" i="12"/>
  <c r="O10" i="12" s="1"/>
  <c r="Q13" i="12"/>
  <c r="V13" i="12"/>
  <c r="V10" i="12" s="1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G25" i="12" s="1"/>
  <c r="I26" i="12"/>
  <c r="K26" i="12"/>
  <c r="K25" i="12" s="1"/>
  <c r="O26" i="12"/>
  <c r="O25" i="12" s="1"/>
  <c r="Q26" i="12"/>
  <c r="V26" i="12"/>
  <c r="V25" i="12" s="1"/>
  <c r="G28" i="12"/>
  <c r="I28" i="12"/>
  <c r="I25" i="12" s="1"/>
  <c r="K28" i="12"/>
  <c r="M28" i="12"/>
  <c r="O28" i="12"/>
  <c r="Q28" i="12"/>
  <c r="Q25" i="12" s="1"/>
  <c r="V28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60" i="12"/>
  <c r="I60" i="12"/>
  <c r="I59" i="12" s="1"/>
  <c r="K60" i="12"/>
  <c r="M60" i="12"/>
  <c r="O60" i="12"/>
  <c r="Q60" i="12"/>
  <c r="Q59" i="12" s="1"/>
  <c r="V60" i="12"/>
  <c r="G61" i="12"/>
  <c r="G59" i="12" s="1"/>
  <c r="I61" i="12"/>
  <c r="K61" i="12"/>
  <c r="K59" i="12" s="1"/>
  <c r="O61" i="12"/>
  <c r="O59" i="12" s="1"/>
  <c r="Q61" i="12"/>
  <c r="V61" i="12"/>
  <c r="V59" i="12" s="1"/>
  <c r="G63" i="12"/>
  <c r="G62" i="12" s="1"/>
  <c r="I63" i="12"/>
  <c r="K63" i="12"/>
  <c r="K62" i="12" s="1"/>
  <c r="O63" i="12"/>
  <c r="O62" i="12" s="1"/>
  <c r="Q63" i="12"/>
  <c r="V63" i="12"/>
  <c r="V62" i="12" s="1"/>
  <c r="G64" i="12"/>
  <c r="I64" i="12"/>
  <c r="I62" i="12" s="1"/>
  <c r="K64" i="12"/>
  <c r="M64" i="12"/>
  <c r="O64" i="12"/>
  <c r="Q64" i="12"/>
  <c r="Q62" i="12" s="1"/>
  <c r="V64" i="12"/>
  <c r="AE66" i="12"/>
  <c r="AF66" i="12"/>
  <c r="I20" i="1"/>
  <c r="I19" i="1"/>
  <c r="I18" i="1"/>
  <c r="I17" i="1"/>
  <c r="I16" i="1"/>
  <c r="I54" i="1"/>
  <c r="J53" i="1" s="1"/>
  <c r="J52" i="1"/>
  <c r="J50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1" i="1" l="1"/>
  <c r="J49" i="1"/>
  <c r="A23" i="1"/>
  <c r="A24" i="1" s="1"/>
  <c r="G24" i="1" s="1"/>
  <c r="A27" i="1" s="1"/>
  <c r="A29" i="1" s="1"/>
  <c r="G29" i="1" s="1"/>
  <c r="G27" i="1" s="1"/>
  <c r="G28" i="1"/>
  <c r="M59" i="12"/>
  <c r="M63" i="12"/>
  <c r="M62" i="12" s="1"/>
  <c r="M61" i="12"/>
  <c r="M26" i="12"/>
  <c r="M25" i="12" s="1"/>
  <c r="M13" i="12"/>
  <c r="M10" i="12" s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4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Klára Gongolová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<sst xmlns="http://schemas.openxmlformats.org/spreadsheetml/2006/main" count="434" uniqueCount="210">
  <si>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</si>
  <si>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</si>
  <si>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</si>
  <si>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</si>
  <si>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</si>
  <si>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</si>
  <si>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</si>
  <si>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</si>
  <si>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</si>
  <si>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</si>
  <si>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</si>
  <si>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</si>
  <si>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</si>
  <si>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</si>
  <si>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</si>
  <si>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</si>
  <si>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</si>
  <si>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</si>
  <si>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</si>
  <si>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</si>
  <si>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</si>
  <si>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</si>
  <si>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</si>
  <si>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</si>
  <si>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</si>
  <si>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</si>
  <si>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</si>
  <si>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</si>
  <si>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</si>
  <si>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</si>
  <si>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</si>
  <si>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</si>
  <si>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</si>
  <si>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</si>
  <si>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</si>
  <si>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</si>
  <si>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</si>
  <si>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</si>
  <si>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</si>
  <si>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</si>
  <si>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</si>
  <si>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</si>
  <si>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</si>
  <si>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D2.1</t>
  </si>
  <si>
    <t>Ústřední vytápění</t>
  </si>
  <si>
    <t>D2.</t>
  </si>
  <si>
    <t>Hydraulické vyregulování soustavy</t>
  </si>
  <si>
    <t>Objekt:</t>
  </si>
  <si>
    <t>Rozpočet:</t>
  </si>
  <si>
    <t>Klára Gongolová</t>
  </si>
  <si>
    <t>CERGO ENERGY s.r.o.</t>
  </si>
  <si>
    <t>185Z048</t>
  </si>
  <si>
    <t>SPŠ Stavební v Brně</t>
  </si>
  <si>
    <t>Stavba</t>
  </si>
  <si>
    <t>Celkem za stavbu</t>
  </si>
  <si>
    <t>CZK</t>
  </si>
  <si>
    <t>Rekapitulace dílů</t>
  </si>
  <si>
    <t>Typ dílu</t>
  </si>
  <si>
    <t>700</t>
  </si>
  <si>
    <t>HZS - hodinové zúčtovací sazby, zkoušky, revize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</si>
  <si>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</si>
  <si>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</si>
  <si>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</si>
  <si>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</si>
  <si>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</si>
  <si>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</si>
  <si>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</si>
  <si>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</si>
  <si>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</si>
  <si>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</si>
  <si>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</si>
  <si>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</si>
  <si>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</si>
  <si>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</si>
  <si>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</si>
  <si>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</si>
  <si>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</si>
  <si>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</si>
  <si>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</si>
  <si>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</si>
  <si>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</si>
  <si>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</si>
  <si>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</si>
  <si>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</si>
  <si>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</si>
  <si>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</si>
  <si>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</si>
  <si>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</si>
  <si>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</si>
  <si>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</si>
  <si>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</si>
  <si>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</si>
  <si>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</si>
  <si>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</si>
  <si>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904      R00</t>
  </si>
  <si>
    <t>Hzs-vypuštění, proplach, napuštění upravenou vodou</t>
  </si>
  <si>
    <t xml:space="preserve">m2    </t>
  </si>
  <si>
    <t>Vlastní</t>
  </si>
  <si>
    <t>Indiv</t>
  </si>
  <si>
    <t>POL2_</t>
  </si>
  <si>
    <t>733113113R00</t>
  </si>
  <si>
    <t>Příplatek za zhotovení přípojky DN 15</t>
  </si>
  <si>
    <t>kus</t>
  </si>
  <si>
    <t>RTS 19/ I</t>
  </si>
  <si>
    <t>RTS 18/ II</t>
  </si>
  <si>
    <t>POL1_</t>
  </si>
  <si>
    <t>270+9</t>
  </si>
  <si>
    <t>VV</t>
  </si>
  <si>
    <t>733113114R00</t>
  </si>
  <si>
    <t>Příplatek za zhotovení přípojky DN 20</t>
  </si>
  <si>
    <t>20</t>
  </si>
  <si>
    <t>733113112R00</t>
  </si>
  <si>
    <t>Příplatek za zhotovení přípojky DN 10</t>
  </si>
  <si>
    <t>155+3</t>
  </si>
  <si>
    <t>733190106R00</t>
  </si>
  <si>
    <t xml:space="preserve">Tlaková zkouška potrubí </t>
  </si>
  <si>
    <t>hod</t>
  </si>
  <si>
    <t>733191922R00</t>
  </si>
  <si>
    <t>Navaření odbočky na potrubí,DN odbočky 10</t>
  </si>
  <si>
    <t>2*158</t>
  </si>
  <si>
    <t>733191923R00</t>
  </si>
  <si>
    <t>Navaření odbočky na potrubí,DN odbočky 15</t>
  </si>
  <si>
    <t>279*2</t>
  </si>
  <si>
    <t>733191924R00</t>
  </si>
  <si>
    <t>Navaření odbočky na potrubí,DN odbočky 20</t>
  </si>
  <si>
    <t>20*2</t>
  </si>
  <si>
    <t>375324T10</t>
  </si>
  <si>
    <t>Proplach a vyčištění vodní soustavy chemií</t>
  </si>
  <si>
    <t>ks</t>
  </si>
  <si>
    <t>734209113R00</t>
  </si>
  <si>
    <t>Montáž armatur závitových,se 2závity, G 1/2</t>
  </si>
  <si>
    <t>270+28+9+12</t>
  </si>
  <si>
    <t>734209114R00</t>
  </si>
  <si>
    <t>Montáž armatur závitových,se 2závity, G 3/4</t>
  </si>
  <si>
    <t>20+9+28</t>
  </si>
  <si>
    <t>734209103R00</t>
  </si>
  <si>
    <t>Montáž armatur závitových,s 1závitem, G 1/2</t>
  </si>
  <si>
    <t>734209112R00</t>
  </si>
  <si>
    <t>Montáž armatur závitových,se 2závity, G 3/8</t>
  </si>
  <si>
    <t>155+3+12</t>
  </si>
  <si>
    <t>734209115R00</t>
  </si>
  <si>
    <t>Montáž armatur závitových,se 2závity, G 1</t>
  </si>
  <si>
    <t>734235121R00</t>
  </si>
  <si>
    <t>Kohout kulový, DN 15</t>
  </si>
  <si>
    <t>734235122R00</t>
  </si>
  <si>
    <t>Kohout kulový, DN 20</t>
  </si>
  <si>
    <t>734235123R00</t>
  </si>
  <si>
    <t>Kohout kulový, DN 25</t>
  </si>
  <si>
    <t>734266211R00</t>
  </si>
  <si>
    <t>Šroubení reg.rohové,vnitř.z. Regulux DN 10</t>
  </si>
  <si>
    <t>734266212R00</t>
  </si>
  <si>
    <t>Šroubení reg.rohové,vnitř.z. Regulux DN 15</t>
  </si>
  <si>
    <t>734266221R00</t>
  </si>
  <si>
    <t>Šroubení reg.přímé,vnitř.z. Regulux DN 10</t>
  </si>
  <si>
    <t>734266222R00</t>
  </si>
  <si>
    <t>Šroubení reg.přímé,vnitř.z. Regulux DN 15</t>
  </si>
  <si>
    <t>734266223R00</t>
  </si>
  <si>
    <t>Šroubení reg.přímé,vnitř.z. Regulux DN 20</t>
  </si>
  <si>
    <t>734291113R00</t>
  </si>
  <si>
    <t>Kohouty plnící a vypouštěcí G 1/2</t>
  </si>
  <si>
    <t>734291951R00</t>
  </si>
  <si>
    <t>Montáž hlavic ručního/termostat.ovládání</t>
  </si>
  <si>
    <t>;</t>
  </si>
  <si>
    <t>Klíč pro nastavení teploty na hlavicích</t>
  </si>
  <si>
    <t>380047T10</t>
  </si>
  <si>
    <t>Demontáž armatur (závitových-uzavírací,vyvažovací,vypouštěcí,teploměry,atd..)do DN50</t>
  </si>
  <si>
    <t>vlastní</t>
  </si>
  <si>
    <t>380516T10</t>
  </si>
  <si>
    <t>Vyregulování ventilů s termost.ovládáním</t>
  </si>
  <si>
    <t>393734T10</t>
  </si>
  <si>
    <t>Vyvažovací ventil DN25</t>
  </si>
  <si>
    <t>393737T10</t>
  </si>
  <si>
    <t>Vyvažovací ventil DN20</t>
  </si>
  <si>
    <t>393737T11</t>
  </si>
  <si>
    <t>Vyvažovací ventil DN10</t>
  </si>
  <si>
    <t>393737T12</t>
  </si>
  <si>
    <t>Vyvažovací ventil DN15</t>
  </si>
  <si>
    <t>395064T10</t>
  </si>
  <si>
    <t xml:space="preserve">Vyvážení ventilu </t>
  </si>
  <si>
    <t>1717T</t>
  </si>
  <si>
    <t>Ventil radiátorový rohový s přednastavením, DN 10, kvs=1,31</t>
  </si>
  <si>
    <t>POL3_</t>
  </si>
  <si>
    <t>1717T2</t>
  </si>
  <si>
    <t>Ventil radiátorový přímý s přednastavením, DN 10, kvs=0,67</t>
  </si>
  <si>
    <t>1717T3</t>
  </si>
  <si>
    <t>Ventil radiátorový přímý s přednastavením, DN 20, kvs=0,67</t>
  </si>
  <si>
    <t>1717T4</t>
  </si>
  <si>
    <t>Ventil radiátorový přímý s přednastavením, DN 15, kvs=0,67</t>
  </si>
  <si>
    <t>1717T5</t>
  </si>
  <si>
    <t>Ventil radiátorový rohový s přednastavením, DN 15, kvs=1,31</t>
  </si>
  <si>
    <t>55137306.AR</t>
  </si>
  <si>
    <t>Hlavice termostatická B do veřejných budov s pojistkou proti odcizení a přenastavení</t>
  </si>
  <si>
    <t>SPCM</t>
  </si>
  <si>
    <t>998734101R00</t>
  </si>
  <si>
    <t>Přesun hmot pro armatury, výšky do 6 m</t>
  </si>
  <si>
    <t>t</t>
  </si>
  <si>
    <t>POL7_</t>
  </si>
  <si>
    <t>735191905R00</t>
  </si>
  <si>
    <t>Odvzdušnění otopných těles</t>
  </si>
  <si>
    <t>735494811R00</t>
  </si>
  <si>
    <t>Vypuštění vody z otopných těles</t>
  </si>
  <si>
    <t>005124010R</t>
  </si>
  <si>
    <t>Koordinační činnost</t>
  </si>
  <si>
    <t>POL99_8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</si>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</sst>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5" t="s">
        <v>40</v>
      </c>
    </row>
    <row r="2" spans="1:7" ht="57.75" customHeight="1" x14ac:dyDescent="0.25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5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5">
      <c r="A2" s="3"/>
      <c r="B2" s="105" t="s">
        <v>24</v>
      </c>
      <c r="C2" s="106"/>
      <c r="D2" s="107" t="s">
        <v>51</v>
      </c>
      <c r="E2" s="108" t="s">
        <v>52</v>
      </c>
      <c r="F2" s="109"/>
      <c r="G2" s="109"/>
      <c r="H2" s="109"/>
      <c r="I2" s="109"/>
      <c r="J2" s="110"/>
      <c r="O2" s="2"/>
    </row>
    <row r="3" spans="1:15" ht="27" customHeight="1" x14ac:dyDescent="0.25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5">
      <c r="A4" s="104">
        <v>3449549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5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5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5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5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5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5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3"/>
      <c r="B11" s="45" t="s">
        <v>20</v>
      </c>
      <c r="C11" s="4"/>
      <c r="D11" s="122"/>
      <c r="E11" s="122"/>
      <c r="F11" s="122"/>
      <c r="G11" s="122"/>
      <c r="H11" s="26" t="s">
        <v>42</v>
      </c>
      <c r="I11" s="127"/>
      <c r="J11" s="10"/>
    </row>
    <row r="12" spans="1:15" ht="15.75" customHeight="1" x14ac:dyDescent="0.25">
      <c r="A12" s="3"/>
      <c r="B12" s="39"/>
      <c r="C12" s="24"/>
      <c r="D12" s="123"/>
      <c r="E12" s="123"/>
      <c r="F12" s="123"/>
      <c r="G12" s="123"/>
      <c r="H12" s="26" t="s">
        <v>36</v>
      </c>
      <c r="I12" s="127"/>
      <c r="J12" s="10"/>
    </row>
    <row r="13" spans="1:15" ht="15.75" customHeight="1" x14ac:dyDescent="0.25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5">
      <c r="A14" s="3"/>
      <c r="B14" s="64" t="s">
        <v>22</v>
      </c>
      <c r="C14" s="65"/>
      <c r="D14" s="66" t="s">
        <v>49</v>
      </c>
      <c r="E14" s="67"/>
      <c r="F14" s="67"/>
      <c r="G14" s="67"/>
      <c r="H14" s="68"/>
      <c r="I14" s="67"/>
      <c r="J14" s="69"/>
    </row>
    <row r="15" spans="1:15" ht="32.25" customHeight="1" x14ac:dyDescent="0.25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5">
      <c r="A16" s="190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5">
      <c r="A17" s="190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5">
      <c r="A18" s="190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5">
      <c r="A19" s="190" t="s">
        <v>66</v>
      </c>
      <c r="B19" s="55" t="s">
        <v>29</v>
      </c>
      <c r="C19" s="56"/>
      <c r="D19" s="57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5">
      <c r="A20" s="190" t="s">
        <v>67</v>
      </c>
      <c r="B20" s="55" t="s">
        <v>30</v>
      </c>
      <c r="C20" s="56"/>
      <c r="D20" s="57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5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5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5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3">
      <c r="A28" s="3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3" t="s">
        <v>37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55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5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43494</v>
      </c>
      <c r="I32" s="37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5">
      <c r="A34" s="28"/>
      <c r="B34" s="28"/>
      <c r="C34" s="29"/>
      <c r="D34" s="88"/>
      <c r="E34" s="89"/>
      <c r="F34" s="29"/>
      <c r="G34" s="88" t="s">
        <v>50</v>
      </c>
      <c r="H34" s="89"/>
      <c r="I34" s="89"/>
      <c r="J34" s="36"/>
    </row>
    <row r="35" spans="1:10" ht="12.75" customHeight="1" x14ac:dyDescent="0.25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3" t="s">
        <v>17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5">
      <c r="A38" s="132" t="s">
        <v>39</v>
      </c>
      <c r="B38" s="136" t="s">
        <v>18</v>
      </c>
      <c r="C38" s="137" t="s">
        <v>6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19</v>
      </c>
      <c r="I38" s="140" t="s">
        <v>1</v>
      </c>
      <c r="J38" s="141" t="s">
        <v>0</v>
      </c>
    </row>
    <row r="39" spans="1:10" ht="25.5" hidden="1" customHeight="1" x14ac:dyDescent="0.25">
      <c r="A39" s="132">
        <v>1</v>
      </c>
      <c r="B39" s="142" t="s">
        <v>53</v>
      </c>
      <c r="C39" s="143"/>
      <c r="D39" s="144"/>
      <c r="E39" s="144"/>
      <c r="F39" s="145">
        <f>'D2. D2.1 Pol'!AE66</f>
        <v>0</v>
      </c>
      <c r="G39" s="146">
        <f>'D2. D2.1 Pol'!AF66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5">
      <c r="A40" s="132">
        <v>2</v>
      </c>
      <c r="B40" s="149" t="s">
        <v>45</v>
      </c>
      <c r="C40" s="150" t="s">
        <v>46</v>
      </c>
      <c r="D40" s="151"/>
      <c r="E40" s="151"/>
      <c r="F40" s="152">
        <f>'D2. D2.1 Pol'!AE66</f>
        <v>0</v>
      </c>
      <c r="G40" s="153">
        <f>'D2. D2.1 Pol'!AF66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5">
      <c r="A41" s="132">
        <v>3</v>
      </c>
      <c r="B41" s="155" t="s">
        <v>43</v>
      </c>
      <c r="C41" s="143" t="s">
        <v>44</v>
      </c>
      <c r="D41" s="144"/>
      <c r="E41" s="144"/>
      <c r="F41" s="156">
        <f>'D2. D2.1 Pol'!AE66</f>
        <v>0</v>
      </c>
      <c r="G41" s="147">
        <f>'D2. D2.1 Pol'!AF66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5">
      <c r="A42" s="132"/>
      <c r="B42" s="157" t="s">
        <v>54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6" x14ac:dyDescent="0.3">
      <c r="B46" s="172" t="s">
        <v>56</v>
      </c>
    </row>
    <row r="48" spans="1:10" ht="25.5" customHeight="1" x14ac:dyDescent="0.25">
      <c r="A48" s="173"/>
      <c r="B48" s="176" t="s">
        <v>18</v>
      </c>
      <c r="C48" s="176" t="s">
        <v>6</v>
      </c>
      <c r="D48" s="177"/>
      <c r="E48" s="177"/>
      <c r="F48" s="178" t="s">
        <v>57</v>
      </c>
      <c r="G48" s="178"/>
      <c r="H48" s="178"/>
      <c r="I48" s="178" t="s">
        <v>31</v>
      </c>
      <c r="J48" s="178" t="s">
        <v>0</v>
      </c>
    </row>
    <row r="49" spans="1:10" ht="25.5" customHeight="1" x14ac:dyDescent="0.25">
      <c r="A49" s="174"/>
      <c r="B49" s="179" t="s">
        <v>58</v>
      </c>
      <c r="C49" s="180" t="s">
        <v>59</v>
      </c>
      <c r="D49" s="181"/>
      <c r="E49" s="181"/>
      <c r="F49" s="186" t="s">
        <v>27</v>
      </c>
      <c r="G49" s="187"/>
      <c r="H49" s="187"/>
      <c r="I49" s="187">
        <f>'D2. D2.1 Pol'!G8</f>
        <v>0</v>
      </c>
      <c r="J49" s="184" t="str">
        <f>IF(I54=0,"",I49/I54*100)</f>
        <v/>
      </c>
    </row>
    <row r="50" spans="1:10" ht="25.5" customHeight="1" x14ac:dyDescent="0.25">
      <c r="A50" s="174"/>
      <c r="B50" s="179" t="s">
        <v>60</v>
      </c>
      <c r="C50" s="180" t="s">
        <v>61</v>
      </c>
      <c r="D50" s="181"/>
      <c r="E50" s="181"/>
      <c r="F50" s="186" t="s">
        <v>27</v>
      </c>
      <c r="G50" s="187"/>
      <c r="H50" s="187"/>
      <c r="I50" s="187">
        <f>'D2. D2.1 Pol'!G10</f>
        <v>0</v>
      </c>
      <c r="J50" s="184" t="str">
        <f>IF(I54=0,"",I50/I54*100)</f>
        <v/>
      </c>
    </row>
    <row r="51" spans="1:10" ht="25.5" customHeight="1" x14ac:dyDescent="0.25">
      <c r="A51" s="174"/>
      <c r="B51" s="179" t="s">
        <v>62</v>
      </c>
      <c r="C51" s="180" t="s">
        <v>63</v>
      </c>
      <c r="D51" s="181"/>
      <c r="E51" s="181"/>
      <c r="F51" s="186" t="s">
        <v>27</v>
      </c>
      <c r="G51" s="187"/>
      <c r="H51" s="187"/>
      <c r="I51" s="187">
        <f>'D2. D2.1 Pol'!G25</f>
        <v>0</v>
      </c>
      <c r="J51" s="184" t="str">
        <f>IF(I54=0,"",I51/I54*100)</f>
        <v/>
      </c>
    </row>
    <row r="52" spans="1:10" ht="25.5" customHeight="1" x14ac:dyDescent="0.25">
      <c r="A52" s="174"/>
      <c r="B52" s="179" t="s">
        <v>64</v>
      </c>
      <c r="C52" s="180" t="s">
        <v>65</v>
      </c>
      <c r="D52" s="181"/>
      <c r="E52" s="181"/>
      <c r="F52" s="186" t="s">
        <v>27</v>
      </c>
      <c r="G52" s="187"/>
      <c r="H52" s="187"/>
      <c r="I52" s="187">
        <f>'D2. D2.1 Pol'!G59</f>
        <v>0</v>
      </c>
      <c r="J52" s="184" t="str">
        <f>IF(I54=0,"",I52/I54*100)</f>
        <v/>
      </c>
    </row>
    <row r="53" spans="1:10" ht="25.5" customHeight="1" x14ac:dyDescent="0.25">
      <c r="A53" s="174"/>
      <c r="B53" s="179" t="s">
        <v>66</v>
      </c>
      <c r="C53" s="180" t="s">
        <v>29</v>
      </c>
      <c r="D53" s="181"/>
      <c r="E53" s="181"/>
      <c r="F53" s="186" t="s">
        <v>66</v>
      </c>
      <c r="G53" s="187"/>
      <c r="H53" s="187"/>
      <c r="I53" s="187">
        <f>'D2. D2.1 Pol'!G62</f>
        <v>0</v>
      </c>
      <c r="J53" s="184" t="str">
        <f>IF(I54=0,"",I53/I54*100)</f>
        <v/>
      </c>
    </row>
    <row r="54" spans="1:10" ht="25.5" customHeight="1" x14ac:dyDescent="0.25">
      <c r="A54" s="175"/>
      <c r="B54" s="182" t="s">
        <v>1</v>
      </c>
      <c r="C54" s="182"/>
      <c r="D54" s="183"/>
      <c r="E54" s="183"/>
      <c r="F54" s="188"/>
      <c r="G54" s="189"/>
      <c r="H54" s="189"/>
      <c r="I54" s="189">
        <f>SUM(I49:I53)</f>
        <v>0</v>
      </c>
      <c r="J54" s="185">
        <f>SUM(J49:J53)</f>
        <v>0</v>
      </c>
    </row>
    <row r="55" spans="1:10" x14ac:dyDescent="0.25">
      <c r="F55" s="130"/>
      <c r="G55" s="129"/>
      <c r="H55" s="130"/>
      <c r="I55" s="129"/>
      <c r="J55" s="131"/>
    </row>
    <row r="56" spans="1:10" x14ac:dyDescent="0.25">
      <c r="F56" s="130"/>
      <c r="G56" s="129"/>
      <c r="H56" s="130"/>
      <c r="I56" s="129"/>
      <c r="J56" s="131"/>
    </row>
    <row r="57" spans="1:10" x14ac:dyDescent="0.25">
      <c r="F57" s="130"/>
      <c r="G57" s="129"/>
      <c r="H57" s="130"/>
      <c r="I57" s="129"/>
      <c r="J5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100" t="s">
        <v>7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6" t="s">
        <v>8</v>
      </c>
      <c r="B2" s="75"/>
      <c r="C2" s="102"/>
      <c r="D2" s="102"/>
      <c r="E2" s="102"/>
      <c r="F2" s="102"/>
      <c r="G2" s="103"/>
    </row>
    <row r="3" spans="1:7" ht="24.9" customHeight="1" x14ac:dyDescent="0.25">
      <c r="A3" s="76" t="s">
        <v>9</v>
      </c>
      <c r="B3" s="75"/>
      <c r="C3" s="102"/>
      <c r="D3" s="102"/>
      <c r="E3" s="102"/>
      <c r="F3" s="102"/>
      <c r="G3" s="103"/>
    </row>
    <row r="4" spans="1:7" ht="24.9" customHeight="1" x14ac:dyDescent="0.25">
      <c r="A4" s="76" t="s">
        <v>10</v>
      </c>
      <c r="B4" s="75"/>
      <c r="C4" s="102"/>
      <c r="D4" s="102"/>
      <c r="E4" s="102"/>
      <c r="F4" s="102"/>
      <c r="G4" s="103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8" customWidth="1"/>
    <col min="3" max="3" width="38.33203125" style="12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2" t="s">
        <v>7</v>
      </c>
      <c r="B1" s="192"/>
      <c r="C1" s="192"/>
      <c r="D1" s="192"/>
      <c r="E1" s="192"/>
      <c r="F1" s="192"/>
      <c r="G1" s="192"/>
      <c r="AG1" t="s">
        <v>68</v>
      </c>
    </row>
    <row r="2" spans="1:60" ht="25.05" customHeight="1" x14ac:dyDescent="0.25">
      <c r="A2" s="193" t="s">
        <v>8</v>
      </c>
      <c r="B2" s="75" t="s">
        <v>51</v>
      </c>
      <c r="C2" s="196" t="s">
        <v>52</v>
      </c>
      <c r="D2" s="194"/>
      <c r="E2" s="194"/>
      <c r="F2" s="194"/>
      <c r="G2" s="195"/>
      <c r="AG2" t="s">
        <v>69</v>
      </c>
    </row>
    <row r="3" spans="1:60" ht="25.05" customHeight="1" x14ac:dyDescent="0.25">
      <c r="A3" s="193" t="s">
        <v>9</v>
      </c>
      <c r="B3" s="75" t="s">
        <v>45</v>
      </c>
      <c r="C3" s="196" t="s">
        <v>46</v>
      </c>
      <c r="D3" s="194"/>
      <c r="E3" s="194"/>
      <c r="F3" s="194"/>
      <c r="G3" s="195"/>
      <c r="AC3" s="128" t="s">
        <v>69</v>
      </c>
      <c r="AG3" t="s">
        <v>70</v>
      </c>
    </row>
    <row r="4" spans="1:60" ht="25.05" customHeight="1" x14ac:dyDescent="0.25">
      <c r="A4" s="197" t="s">
        <v>10</v>
      </c>
      <c r="B4" s="198" t="s">
        <v>43</v>
      </c>
      <c r="C4" s="199" t="s">
        <v>44</v>
      </c>
      <c r="D4" s="200"/>
      <c r="E4" s="200"/>
      <c r="F4" s="200"/>
      <c r="G4" s="201"/>
      <c r="AG4" t="s">
        <v>71</v>
      </c>
    </row>
    <row r="5" spans="1:60" x14ac:dyDescent="0.25">
      <c r="D5" s="191"/>
    </row>
    <row r="6" spans="1:60" ht="39.6" x14ac:dyDescent="0.25">
      <c r="A6" s="203" t="s">
        <v>72</v>
      </c>
      <c r="B6" s="205" t="s">
        <v>73</v>
      </c>
      <c r="C6" s="205" t="s">
        <v>74</v>
      </c>
      <c r="D6" s="204" t="s">
        <v>75</v>
      </c>
      <c r="E6" s="203" t="s">
        <v>76</v>
      </c>
      <c r="F6" s="202" t="s">
        <v>77</v>
      </c>
      <c r="G6" s="203" t="s">
        <v>31</v>
      </c>
      <c r="H6" s="206" t="s">
        <v>32</v>
      </c>
      <c r="I6" s="206" t="s">
        <v>78</v>
      </c>
      <c r="J6" s="206" t="s">
        <v>33</v>
      </c>
      <c r="K6" s="206" t="s">
        <v>79</v>
      </c>
      <c r="L6" s="206" t="s">
        <v>80</v>
      </c>
      <c r="M6" s="206" t="s">
        <v>81</v>
      </c>
      <c r="N6" s="206" t="s">
        <v>82</v>
      </c>
      <c r="O6" s="206" t="s">
        <v>83</v>
      </c>
      <c r="P6" s="206" t="s">
        <v>84</v>
      </c>
      <c r="Q6" s="206" t="s">
        <v>85</v>
      </c>
      <c r="R6" s="206" t="s">
        <v>86</v>
      </c>
      <c r="S6" s="206" t="s">
        <v>87</v>
      </c>
      <c r="T6" s="206" t="s">
        <v>88</v>
      </c>
      <c r="U6" s="206" t="s">
        <v>89</v>
      </c>
      <c r="V6" s="206" t="s">
        <v>90</v>
      </c>
      <c r="W6" s="206" t="s">
        <v>91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ht="26.4" x14ac:dyDescent="0.25">
      <c r="A8" s="230" t="s">
        <v>92</v>
      </c>
      <c r="B8" s="231" t="s">
        <v>58</v>
      </c>
      <c r="C8" s="251" t="s">
        <v>59</v>
      </c>
      <c r="D8" s="232"/>
      <c r="E8" s="233"/>
      <c r="F8" s="234"/>
      <c r="G8" s="234">
        <f>SUMIF(AG9:AG9,"&lt;&gt;NOR",G9:G9)</f>
        <v>0</v>
      </c>
      <c r="H8" s="234"/>
      <c r="I8" s="234">
        <f>SUM(I9:I9)</f>
        <v>0</v>
      </c>
      <c r="J8" s="234"/>
      <c r="K8" s="234">
        <f>SUM(K9:K9)</f>
        <v>0</v>
      </c>
      <c r="L8" s="234"/>
      <c r="M8" s="235">
        <f>SUM(M9:M9)</f>
        <v>0</v>
      </c>
      <c r="N8" s="229"/>
      <c r="O8" s="229">
        <f>SUM(O9:O9)</f>
        <v>1.5</v>
      </c>
      <c r="P8" s="229"/>
      <c r="Q8" s="229">
        <f>SUM(Q9:Q9)</f>
        <v>0</v>
      </c>
      <c r="R8" s="229"/>
      <c r="S8" s="229"/>
      <c r="T8" s="229"/>
      <c r="U8" s="229"/>
      <c r="V8" s="229">
        <f>SUM(V9:V9)</f>
        <v>37200</v>
      </c>
      <c r="W8" s="229"/>
      <c r="AG8" t="s">
        <v>93</v>
      </c>
    </row>
    <row r="9" spans="1:60" outlineLevel="1" x14ac:dyDescent="0.25">
      <c r="A9" s="243">
        <v>1</v>
      </c>
      <c r="B9" s="244" t="s">
        <v>94</v>
      </c>
      <c r="C9" s="252" t="s">
        <v>95</v>
      </c>
      <c r="D9" s="245" t="s">
        <v>96</v>
      </c>
      <c r="E9" s="246">
        <v>3000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9">
        <f>G9*(1+L9/100)</f>
        <v>0</v>
      </c>
      <c r="N9" s="226">
        <v>5.0000000000000001E-4</v>
      </c>
      <c r="O9" s="226">
        <f>ROUND(E9*N9,2)</f>
        <v>1.5</v>
      </c>
      <c r="P9" s="226">
        <v>0</v>
      </c>
      <c r="Q9" s="226">
        <f>ROUND(E9*P9,2)</f>
        <v>0</v>
      </c>
      <c r="R9" s="226"/>
      <c r="S9" s="226" t="s">
        <v>97</v>
      </c>
      <c r="T9" s="226" t="s">
        <v>98</v>
      </c>
      <c r="U9" s="226">
        <v>12.4</v>
      </c>
      <c r="V9" s="226">
        <f>ROUND(E9*U9,2)</f>
        <v>37200</v>
      </c>
      <c r="W9" s="22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99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x14ac:dyDescent="0.25">
      <c r="A10" s="230" t="s">
        <v>92</v>
      </c>
      <c r="B10" s="231" t="s">
        <v>60</v>
      </c>
      <c r="C10" s="251" t="s">
        <v>61</v>
      </c>
      <c r="D10" s="232"/>
      <c r="E10" s="233"/>
      <c r="F10" s="234"/>
      <c r="G10" s="234">
        <f>SUMIF(AG11:AG24,"&lt;&gt;NOR",G11:G24)</f>
        <v>0</v>
      </c>
      <c r="H10" s="234"/>
      <c r="I10" s="234">
        <f>SUM(I11:I24)</f>
        <v>0</v>
      </c>
      <c r="J10" s="234"/>
      <c r="K10" s="234">
        <f>SUM(K11:K24)</f>
        <v>0</v>
      </c>
      <c r="L10" s="234"/>
      <c r="M10" s="235">
        <f>SUM(M11:M24)</f>
        <v>0</v>
      </c>
      <c r="N10" s="229"/>
      <c r="O10" s="229">
        <f>SUM(O11:O24)</f>
        <v>0.45</v>
      </c>
      <c r="P10" s="229"/>
      <c r="Q10" s="229">
        <f>SUM(Q11:Q24)</f>
        <v>0</v>
      </c>
      <c r="R10" s="229"/>
      <c r="S10" s="229"/>
      <c r="T10" s="229"/>
      <c r="U10" s="229"/>
      <c r="V10" s="229">
        <f>SUM(V11:V24)</f>
        <v>344.95000000000005</v>
      </c>
      <c r="W10" s="229"/>
      <c r="AG10" t="s">
        <v>93</v>
      </c>
    </row>
    <row r="11" spans="1:60" outlineLevel="1" x14ac:dyDescent="0.25">
      <c r="A11" s="236">
        <v>2</v>
      </c>
      <c r="B11" s="237" t="s">
        <v>100</v>
      </c>
      <c r="C11" s="253" t="s">
        <v>101</v>
      </c>
      <c r="D11" s="238" t="s">
        <v>102</v>
      </c>
      <c r="E11" s="239">
        <v>279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2">
        <f>G11*(1+L11/100)</f>
        <v>0</v>
      </c>
      <c r="N11" s="226">
        <v>0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103</v>
      </c>
      <c r="T11" s="226" t="s">
        <v>104</v>
      </c>
      <c r="U11" s="226">
        <v>0.23700000000000002</v>
      </c>
      <c r="V11" s="226">
        <f>ROUND(E11*U11,2)</f>
        <v>66.12</v>
      </c>
      <c r="W11" s="22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105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5">
      <c r="A12" s="224"/>
      <c r="B12" s="225"/>
      <c r="C12" s="254" t="s">
        <v>106</v>
      </c>
      <c r="D12" s="227"/>
      <c r="E12" s="228">
        <v>279</v>
      </c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107</v>
      </c>
      <c r="AH12" s="207">
        <v>0</v>
      </c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36">
        <v>3</v>
      </c>
      <c r="B13" s="237" t="s">
        <v>108</v>
      </c>
      <c r="C13" s="253" t="s">
        <v>109</v>
      </c>
      <c r="D13" s="238" t="s">
        <v>102</v>
      </c>
      <c r="E13" s="239">
        <v>20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2">
        <f>G13*(1+L13/100)</f>
        <v>0</v>
      </c>
      <c r="N13" s="226">
        <v>0</v>
      </c>
      <c r="O13" s="226">
        <f>ROUND(E13*N13,2)</f>
        <v>0</v>
      </c>
      <c r="P13" s="226">
        <v>0</v>
      </c>
      <c r="Q13" s="226">
        <f>ROUND(E13*P13,2)</f>
        <v>0</v>
      </c>
      <c r="R13" s="226"/>
      <c r="S13" s="226" t="s">
        <v>103</v>
      </c>
      <c r="T13" s="226" t="s">
        <v>104</v>
      </c>
      <c r="U13" s="226">
        <v>0.35000000000000003</v>
      </c>
      <c r="V13" s="226">
        <f>ROUND(E13*U13,2)</f>
        <v>7</v>
      </c>
      <c r="W13" s="22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105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24"/>
      <c r="B14" s="225"/>
      <c r="C14" s="254" t="s">
        <v>110</v>
      </c>
      <c r="D14" s="227"/>
      <c r="E14" s="228">
        <v>20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107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36">
        <v>4</v>
      </c>
      <c r="B15" s="237" t="s">
        <v>111</v>
      </c>
      <c r="C15" s="253" t="s">
        <v>112</v>
      </c>
      <c r="D15" s="238" t="s">
        <v>102</v>
      </c>
      <c r="E15" s="239">
        <v>158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2">
        <f>G15*(1+L15/100)</f>
        <v>0</v>
      </c>
      <c r="N15" s="226">
        <v>0</v>
      </c>
      <c r="O15" s="226">
        <f>ROUND(E15*N15,2)</f>
        <v>0</v>
      </c>
      <c r="P15" s="226">
        <v>0</v>
      </c>
      <c r="Q15" s="226">
        <f>ROUND(E15*P15,2)</f>
        <v>0</v>
      </c>
      <c r="R15" s="226"/>
      <c r="S15" s="226" t="s">
        <v>103</v>
      </c>
      <c r="T15" s="226" t="s">
        <v>104</v>
      </c>
      <c r="U15" s="226">
        <v>0.22700000000000001</v>
      </c>
      <c r="V15" s="226">
        <f>ROUND(E15*U15,2)</f>
        <v>35.869999999999997</v>
      </c>
      <c r="W15" s="22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105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24"/>
      <c r="B16" s="225"/>
      <c r="C16" s="254" t="s">
        <v>113</v>
      </c>
      <c r="D16" s="227"/>
      <c r="E16" s="228">
        <v>158</v>
      </c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107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43">
        <v>5</v>
      </c>
      <c r="B17" s="244" t="s">
        <v>114</v>
      </c>
      <c r="C17" s="252" t="s">
        <v>115</v>
      </c>
      <c r="D17" s="245" t="s">
        <v>116</v>
      </c>
      <c r="E17" s="246">
        <v>12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21</v>
      </c>
      <c r="M17" s="249">
        <f>G17*(1+L17/100)</f>
        <v>0</v>
      </c>
      <c r="N17" s="226">
        <v>0</v>
      </c>
      <c r="O17" s="226">
        <f>ROUND(E17*N17,2)</f>
        <v>0</v>
      </c>
      <c r="P17" s="226">
        <v>0</v>
      </c>
      <c r="Q17" s="226">
        <f>ROUND(E17*P17,2)</f>
        <v>0</v>
      </c>
      <c r="R17" s="226"/>
      <c r="S17" s="226" t="s">
        <v>103</v>
      </c>
      <c r="T17" s="226" t="s">
        <v>98</v>
      </c>
      <c r="U17" s="226">
        <v>1.8000000000000002E-2</v>
      </c>
      <c r="V17" s="226">
        <f>ROUND(E17*U17,2)</f>
        <v>0.22</v>
      </c>
      <c r="W17" s="22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105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36">
        <v>6</v>
      </c>
      <c r="B18" s="237" t="s">
        <v>117</v>
      </c>
      <c r="C18" s="253" t="s">
        <v>118</v>
      </c>
      <c r="D18" s="238" t="s">
        <v>102</v>
      </c>
      <c r="E18" s="239">
        <v>316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2">
        <f>G18*(1+L18/100)</f>
        <v>0</v>
      </c>
      <c r="N18" s="226">
        <v>4.2000000000000002E-4</v>
      </c>
      <c r="O18" s="226">
        <f>ROUND(E18*N18,2)</f>
        <v>0.13</v>
      </c>
      <c r="P18" s="226">
        <v>0</v>
      </c>
      <c r="Q18" s="226">
        <f>ROUND(E18*P18,2)</f>
        <v>0</v>
      </c>
      <c r="R18" s="226"/>
      <c r="S18" s="226" t="s">
        <v>103</v>
      </c>
      <c r="T18" s="226" t="s">
        <v>98</v>
      </c>
      <c r="U18" s="226">
        <v>0.21600000000000003</v>
      </c>
      <c r="V18" s="226">
        <f>ROUND(E18*U18,2)</f>
        <v>68.260000000000005</v>
      </c>
      <c r="W18" s="22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105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24"/>
      <c r="B19" s="225"/>
      <c r="C19" s="254" t="s">
        <v>119</v>
      </c>
      <c r="D19" s="227"/>
      <c r="E19" s="228">
        <v>316</v>
      </c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107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5">
      <c r="A20" s="236">
        <v>7</v>
      </c>
      <c r="B20" s="237" t="s">
        <v>120</v>
      </c>
      <c r="C20" s="253" t="s">
        <v>121</v>
      </c>
      <c r="D20" s="238" t="s">
        <v>102</v>
      </c>
      <c r="E20" s="239">
        <v>558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2">
        <f>G20*(1+L20/100)</f>
        <v>0</v>
      </c>
      <c r="N20" s="226">
        <v>5.4000000000000001E-4</v>
      </c>
      <c r="O20" s="226">
        <f>ROUND(E20*N20,2)</f>
        <v>0.3</v>
      </c>
      <c r="P20" s="226">
        <v>0</v>
      </c>
      <c r="Q20" s="226">
        <f>ROUND(E20*P20,2)</f>
        <v>0</v>
      </c>
      <c r="R20" s="226"/>
      <c r="S20" s="226" t="s">
        <v>103</v>
      </c>
      <c r="T20" s="226" t="s">
        <v>98</v>
      </c>
      <c r="U20" s="226">
        <v>0.27800000000000002</v>
      </c>
      <c r="V20" s="226">
        <f>ROUND(E20*U20,2)</f>
        <v>155.12</v>
      </c>
      <c r="W20" s="22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105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5">
      <c r="A21" s="224"/>
      <c r="B21" s="225"/>
      <c r="C21" s="254" t="s">
        <v>122</v>
      </c>
      <c r="D21" s="227"/>
      <c r="E21" s="228">
        <v>558</v>
      </c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107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5">
      <c r="A22" s="236">
        <v>8</v>
      </c>
      <c r="B22" s="237" t="s">
        <v>123</v>
      </c>
      <c r="C22" s="253" t="s">
        <v>124</v>
      </c>
      <c r="D22" s="238" t="s">
        <v>102</v>
      </c>
      <c r="E22" s="239">
        <v>40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2">
        <f>G22*(1+L22/100)</f>
        <v>0</v>
      </c>
      <c r="N22" s="226">
        <v>6.0000000000000006E-4</v>
      </c>
      <c r="O22" s="226">
        <f>ROUND(E22*N22,2)</f>
        <v>0.02</v>
      </c>
      <c r="P22" s="226">
        <v>0</v>
      </c>
      <c r="Q22" s="226">
        <f>ROUND(E22*P22,2)</f>
        <v>0</v>
      </c>
      <c r="R22" s="226"/>
      <c r="S22" s="226" t="s">
        <v>103</v>
      </c>
      <c r="T22" s="226" t="s">
        <v>98</v>
      </c>
      <c r="U22" s="226">
        <v>0.30900000000000005</v>
      </c>
      <c r="V22" s="226">
        <f>ROUND(E22*U22,2)</f>
        <v>12.36</v>
      </c>
      <c r="W22" s="22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105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5">
      <c r="A23" s="224"/>
      <c r="B23" s="225"/>
      <c r="C23" s="254" t="s">
        <v>125</v>
      </c>
      <c r="D23" s="227"/>
      <c r="E23" s="228">
        <v>40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107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5">
      <c r="A24" s="243">
        <v>9</v>
      </c>
      <c r="B24" s="244" t="s">
        <v>126</v>
      </c>
      <c r="C24" s="252" t="s">
        <v>127</v>
      </c>
      <c r="D24" s="245" t="s">
        <v>128</v>
      </c>
      <c r="E24" s="246">
        <v>480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21</v>
      </c>
      <c r="M24" s="249">
        <f>G24*(1+L24/100)</f>
        <v>0</v>
      </c>
      <c r="N24" s="226">
        <v>0</v>
      </c>
      <c r="O24" s="226">
        <f>ROUND(E24*N24,2)</f>
        <v>0</v>
      </c>
      <c r="P24" s="226">
        <v>0</v>
      </c>
      <c r="Q24" s="226">
        <f>ROUND(E24*P24,2)</f>
        <v>0</v>
      </c>
      <c r="R24" s="226"/>
      <c r="S24" s="226" t="s">
        <v>97</v>
      </c>
      <c r="T24" s="226" t="s">
        <v>98</v>
      </c>
      <c r="U24" s="226">
        <v>0</v>
      </c>
      <c r="V24" s="226">
        <f>ROUND(E24*U24,2)</f>
        <v>0</v>
      </c>
      <c r="W24" s="22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105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x14ac:dyDescent="0.25">
      <c r="A25" s="230" t="s">
        <v>92</v>
      </c>
      <c r="B25" s="231" t="s">
        <v>62</v>
      </c>
      <c r="C25" s="251" t="s">
        <v>63</v>
      </c>
      <c r="D25" s="232"/>
      <c r="E25" s="233"/>
      <c r="F25" s="234"/>
      <c r="G25" s="234">
        <f>SUMIF(AG26:AG58,"&lt;&gt;NOR",G26:G58)</f>
        <v>0</v>
      </c>
      <c r="H25" s="234"/>
      <c r="I25" s="234">
        <f>SUM(I26:I58)</f>
        <v>0</v>
      </c>
      <c r="J25" s="234"/>
      <c r="K25" s="234">
        <f>SUM(K26:K58)</f>
        <v>0</v>
      </c>
      <c r="L25" s="234"/>
      <c r="M25" s="235">
        <f>SUM(M26:M58)</f>
        <v>0</v>
      </c>
      <c r="N25" s="229"/>
      <c r="O25" s="229">
        <f>SUM(O26:O58)</f>
        <v>0.32</v>
      </c>
      <c r="P25" s="229"/>
      <c r="Q25" s="229">
        <f>SUM(Q26:Q58)</f>
        <v>0</v>
      </c>
      <c r="R25" s="229"/>
      <c r="S25" s="229"/>
      <c r="T25" s="229"/>
      <c r="U25" s="229"/>
      <c r="V25" s="229">
        <f>SUM(V26:V58)</f>
        <v>341.71999999999997</v>
      </c>
      <c r="W25" s="229"/>
      <c r="AG25" t="s">
        <v>93</v>
      </c>
    </row>
    <row r="26" spans="1:60" outlineLevel="1" x14ac:dyDescent="0.25">
      <c r="A26" s="236">
        <v>10</v>
      </c>
      <c r="B26" s="237" t="s">
        <v>129</v>
      </c>
      <c r="C26" s="253" t="s">
        <v>130</v>
      </c>
      <c r="D26" s="238" t="s">
        <v>102</v>
      </c>
      <c r="E26" s="239">
        <v>319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2">
        <f>G26*(1+L26/100)</f>
        <v>0</v>
      </c>
      <c r="N26" s="226">
        <v>0</v>
      </c>
      <c r="O26" s="226">
        <f>ROUND(E26*N26,2)</f>
        <v>0</v>
      </c>
      <c r="P26" s="226">
        <v>0</v>
      </c>
      <c r="Q26" s="226">
        <f>ROUND(E26*P26,2)</f>
        <v>0</v>
      </c>
      <c r="R26" s="226"/>
      <c r="S26" s="226" t="s">
        <v>103</v>
      </c>
      <c r="T26" s="226" t="s">
        <v>104</v>
      </c>
      <c r="U26" s="226">
        <v>0.16500000000000001</v>
      </c>
      <c r="V26" s="226">
        <f>ROUND(E26*U26,2)</f>
        <v>52.64</v>
      </c>
      <c r="W26" s="22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105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5">
      <c r="A27" s="224"/>
      <c r="B27" s="225"/>
      <c r="C27" s="254" t="s">
        <v>131</v>
      </c>
      <c r="D27" s="227"/>
      <c r="E27" s="228">
        <v>319</v>
      </c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107</v>
      </c>
      <c r="AH27" s="207">
        <v>0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5">
      <c r="A28" s="236">
        <v>11</v>
      </c>
      <c r="B28" s="237" t="s">
        <v>132</v>
      </c>
      <c r="C28" s="253" t="s">
        <v>133</v>
      </c>
      <c r="D28" s="238" t="s">
        <v>102</v>
      </c>
      <c r="E28" s="239">
        <v>57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2">
        <f>G28*(1+L28/100)</f>
        <v>0</v>
      </c>
      <c r="N28" s="226">
        <v>0</v>
      </c>
      <c r="O28" s="226">
        <f>ROUND(E28*N28,2)</f>
        <v>0</v>
      </c>
      <c r="P28" s="226">
        <v>0</v>
      </c>
      <c r="Q28" s="226">
        <f>ROUND(E28*P28,2)</f>
        <v>0</v>
      </c>
      <c r="R28" s="226"/>
      <c r="S28" s="226" t="s">
        <v>103</v>
      </c>
      <c r="T28" s="226" t="s">
        <v>104</v>
      </c>
      <c r="U28" s="226">
        <v>0.20600000000000002</v>
      </c>
      <c r="V28" s="226">
        <f>ROUND(E28*U28,2)</f>
        <v>11.74</v>
      </c>
      <c r="W28" s="22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105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5">
      <c r="A29" s="224"/>
      <c r="B29" s="225"/>
      <c r="C29" s="254" t="s">
        <v>134</v>
      </c>
      <c r="D29" s="227"/>
      <c r="E29" s="228">
        <v>57</v>
      </c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107</v>
      </c>
      <c r="AH29" s="207">
        <v>0</v>
      </c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43">
        <v>12</v>
      </c>
      <c r="B30" s="244" t="s">
        <v>135</v>
      </c>
      <c r="C30" s="252" t="s">
        <v>136</v>
      </c>
      <c r="D30" s="245" t="s">
        <v>102</v>
      </c>
      <c r="E30" s="246">
        <v>50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21</v>
      </c>
      <c r="M30" s="249">
        <f>G30*(1+L30/100)</f>
        <v>0</v>
      </c>
      <c r="N30" s="226">
        <v>0</v>
      </c>
      <c r="O30" s="226">
        <f>ROUND(E30*N30,2)</f>
        <v>0</v>
      </c>
      <c r="P30" s="226">
        <v>0</v>
      </c>
      <c r="Q30" s="226">
        <f>ROUND(E30*P30,2)</f>
        <v>0</v>
      </c>
      <c r="R30" s="226"/>
      <c r="S30" s="226" t="s">
        <v>103</v>
      </c>
      <c r="T30" s="226" t="s">
        <v>104</v>
      </c>
      <c r="U30" s="226">
        <v>5.1000000000000004E-2</v>
      </c>
      <c r="V30" s="226">
        <f>ROUND(E30*U30,2)</f>
        <v>2.5499999999999998</v>
      </c>
      <c r="W30" s="22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105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5">
      <c r="A31" s="236">
        <v>13</v>
      </c>
      <c r="B31" s="237" t="s">
        <v>137</v>
      </c>
      <c r="C31" s="253" t="s">
        <v>138</v>
      </c>
      <c r="D31" s="238" t="s">
        <v>102</v>
      </c>
      <c r="E31" s="239">
        <v>170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2">
        <f>G31*(1+L31/100)</f>
        <v>0</v>
      </c>
      <c r="N31" s="226">
        <v>0</v>
      </c>
      <c r="O31" s="226">
        <f>ROUND(E31*N31,2)</f>
        <v>0</v>
      </c>
      <c r="P31" s="226">
        <v>0</v>
      </c>
      <c r="Q31" s="226">
        <f>ROUND(E31*P31,2)</f>
        <v>0</v>
      </c>
      <c r="R31" s="226"/>
      <c r="S31" s="226" t="s">
        <v>103</v>
      </c>
      <c r="T31" s="226" t="s">
        <v>104</v>
      </c>
      <c r="U31" s="226">
        <v>0.16500000000000001</v>
      </c>
      <c r="V31" s="226">
        <f>ROUND(E31*U31,2)</f>
        <v>28.05</v>
      </c>
      <c r="W31" s="22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105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24"/>
      <c r="B32" s="225"/>
      <c r="C32" s="254" t="s">
        <v>139</v>
      </c>
      <c r="D32" s="227"/>
      <c r="E32" s="228">
        <v>170</v>
      </c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107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5">
      <c r="A33" s="243">
        <v>14</v>
      </c>
      <c r="B33" s="244" t="s">
        <v>140</v>
      </c>
      <c r="C33" s="252" t="s">
        <v>141</v>
      </c>
      <c r="D33" s="245" t="s">
        <v>102</v>
      </c>
      <c r="E33" s="246">
        <v>9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21</v>
      </c>
      <c r="M33" s="249">
        <f>G33*(1+L33/100)</f>
        <v>0</v>
      </c>
      <c r="N33" s="226">
        <v>0</v>
      </c>
      <c r="O33" s="226">
        <f>ROUND(E33*N33,2)</f>
        <v>0</v>
      </c>
      <c r="P33" s="226">
        <v>0</v>
      </c>
      <c r="Q33" s="226">
        <f>ROUND(E33*P33,2)</f>
        <v>0</v>
      </c>
      <c r="R33" s="226"/>
      <c r="S33" s="226" t="s">
        <v>103</v>
      </c>
      <c r="T33" s="226" t="s">
        <v>104</v>
      </c>
      <c r="U33" s="226">
        <v>0.22700000000000001</v>
      </c>
      <c r="V33" s="226">
        <f>ROUND(E33*U33,2)</f>
        <v>2.04</v>
      </c>
      <c r="W33" s="22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105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43">
        <v>15</v>
      </c>
      <c r="B34" s="244" t="s">
        <v>142</v>
      </c>
      <c r="C34" s="252" t="s">
        <v>143</v>
      </c>
      <c r="D34" s="245" t="s">
        <v>102</v>
      </c>
      <c r="E34" s="246">
        <v>12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9">
        <f>G34*(1+L34/100)</f>
        <v>0</v>
      </c>
      <c r="N34" s="226">
        <v>1.8000000000000001E-4</v>
      </c>
      <c r="O34" s="226">
        <f>ROUND(E34*N34,2)</f>
        <v>0</v>
      </c>
      <c r="P34" s="226">
        <v>0</v>
      </c>
      <c r="Q34" s="226">
        <f>ROUND(E34*P34,2)</f>
        <v>0</v>
      </c>
      <c r="R34" s="226"/>
      <c r="S34" s="226" t="s">
        <v>103</v>
      </c>
      <c r="T34" s="226" t="s">
        <v>104</v>
      </c>
      <c r="U34" s="226">
        <v>0.16500000000000001</v>
      </c>
      <c r="V34" s="226">
        <f>ROUND(E34*U34,2)</f>
        <v>1.98</v>
      </c>
      <c r="W34" s="22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105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43">
        <v>16</v>
      </c>
      <c r="B35" s="244" t="s">
        <v>144</v>
      </c>
      <c r="C35" s="252" t="s">
        <v>145</v>
      </c>
      <c r="D35" s="245" t="s">
        <v>102</v>
      </c>
      <c r="E35" s="246">
        <v>28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9">
        <f>G35*(1+L35/100)</f>
        <v>0</v>
      </c>
      <c r="N35" s="226">
        <v>3.1000000000000005E-4</v>
      </c>
      <c r="O35" s="226">
        <f>ROUND(E35*N35,2)</f>
        <v>0.01</v>
      </c>
      <c r="P35" s="226">
        <v>0</v>
      </c>
      <c r="Q35" s="226">
        <f>ROUND(E35*P35,2)</f>
        <v>0</v>
      </c>
      <c r="R35" s="226"/>
      <c r="S35" s="226" t="s">
        <v>103</v>
      </c>
      <c r="T35" s="226" t="s">
        <v>104</v>
      </c>
      <c r="U35" s="226">
        <v>0.20700000000000002</v>
      </c>
      <c r="V35" s="226">
        <f>ROUND(E35*U35,2)</f>
        <v>5.8</v>
      </c>
      <c r="W35" s="22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105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43">
        <v>17</v>
      </c>
      <c r="B36" s="244" t="s">
        <v>146</v>
      </c>
      <c r="C36" s="252" t="s">
        <v>147</v>
      </c>
      <c r="D36" s="245" t="s">
        <v>102</v>
      </c>
      <c r="E36" s="246">
        <v>9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21</v>
      </c>
      <c r="M36" s="249">
        <f>G36*(1+L36/100)</f>
        <v>0</v>
      </c>
      <c r="N36" s="226">
        <v>4.8000000000000001E-4</v>
      </c>
      <c r="O36" s="226">
        <f>ROUND(E36*N36,2)</f>
        <v>0</v>
      </c>
      <c r="P36" s="226">
        <v>0</v>
      </c>
      <c r="Q36" s="226">
        <f>ROUND(E36*P36,2)</f>
        <v>0</v>
      </c>
      <c r="R36" s="226"/>
      <c r="S36" s="226" t="s">
        <v>103</v>
      </c>
      <c r="T36" s="226" t="s">
        <v>104</v>
      </c>
      <c r="U36" s="226">
        <v>0.22700000000000001</v>
      </c>
      <c r="V36" s="226">
        <f>ROUND(E36*U36,2)</f>
        <v>2.04</v>
      </c>
      <c r="W36" s="22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105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5">
      <c r="A37" s="243">
        <v>18</v>
      </c>
      <c r="B37" s="244" t="s">
        <v>148</v>
      </c>
      <c r="C37" s="252" t="s">
        <v>149</v>
      </c>
      <c r="D37" s="245" t="s">
        <v>102</v>
      </c>
      <c r="E37" s="246">
        <v>3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9">
        <f>G37*(1+L37/100)</f>
        <v>0</v>
      </c>
      <c r="N37" s="226">
        <v>2.1000000000000001E-4</v>
      </c>
      <c r="O37" s="226">
        <f>ROUND(E37*N37,2)</f>
        <v>0</v>
      </c>
      <c r="P37" s="226">
        <v>0</v>
      </c>
      <c r="Q37" s="226">
        <f>ROUND(E37*P37,2)</f>
        <v>0</v>
      </c>
      <c r="R37" s="226"/>
      <c r="S37" s="226" t="s">
        <v>103</v>
      </c>
      <c r="T37" s="226" t="s">
        <v>104</v>
      </c>
      <c r="U37" s="226">
        <v>8.2000000000000003E-2</v>
      </c>
      <c r="V37" s="226">
        <f>ROUND(E37*U37,2)</f>
        <v>0.25</v>
      </c>
      <c r="W37" s="22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105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5">
      <c r="A38" s="243">
        <v>19</v>
      </c>
      <c r="B38" s="244" t="s">
        <v>150</v>
      </c>
      <c r="C38" s="252" t="s">
        <v>151</v>
      </c>
      <c r="D38" s="245" t="s">
        <v>102</v>
      </c>
      <c r="E38" s="246">
        <v>9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21</v>
      </c>
      <c r="M38" s="249">
        <f>G38*(1+L38/100)</f>
        <v>0</v>
      </c>
      <c r="N38" s="226">
        <v>2.6000000000000003E-4</v>
      </c>
      <c r="O38" s="226">
        <f>ROUND(E38*N38,2)</f>
        <v>0</v>
      </c>
      <c r="P38" s="226">
        <v>0</v>
      </c>
      <c r="Q38" s="226">
        <f>ROUND(E38*P38,2)</f>
        <v>0</v>
      </c>
      <c r="R38" s="226"/>
      <c r="S38" s="226" t="s">
        <v>103</v>
      </c>
      <c r="T38" s="226" t="s">
        <v>104</v>
      </c>
      <c r="U38" s="226">
        <v>8.2000000000000003E-2</v>
      </c>
      <c r="V38" s="226">
        <f>ROUND(E38*U38,2)</f>
        <v>0.74</v>
      </c>
      <c r="W38" s="22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105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43">
        <v>20</v>
      </c>
      <c r="B39" s="244" t="s">
        <v>152</v>
      </c>
      <c r="C39" s="252" t="s">
        <v>153</v>
      </c>
      <c r="D39" s="245" t="s">
        <v>102</v>
      </c>
      <c r="E39" s="246">
        <v>155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21</v>
      </c>
      <c r="M39" s="249">
        <f>G39*(1+L39/100)</f>
        <v>0</v>
      </c>
      <c r="N39" s="226">
        <v>2.2000000000000001E-4</v>
      </c>
      <c r="O39" s="226">
        <f>ROUND(E39*N39,2)</f>
        <v>0.03</v>
      </c>
      <c r="P39" s="226">
        <v>0</v>
      </c>
      <c r="Q39" s="226">
        <f>ROUND(E39*P39,2)</f>
        <v>0</v>
      </c>
      <c r="R39" s="226"/>
      <c r="S39" s="226" t="s">
        <v>103</v>
      </c>
      <c r="T39" s="226" t="s">
        <v>104</v>
      </c>
      <c r="U39" s="226">
        <v>8.2000000000000003E-2</v>
      </c>
      <c r="V39" s="226">
        <f>ROUND(E39*U39,2)</f>
        <v>12.71</v>
      </c>
      <c r="W39" s="22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105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43">
        <v>21</v>
      </c>
      <c r="B40" s="244" t="s">
        <v>154</v>
      </c>
      <c r="C40" s="252" t="s">
        <v>155</v>
      </c>
      <c r="D40" s="245" t="s">
        <v>102</v>
      </c>
      <c r="E40" s="246">
        <v>270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21</v>
      </c>
      <c r="M40" s="249">
        <f>G40*(1+L40/100)</f>
        <v>0</v>
      </c>
      <c r="N40" s="226">
        <v>2.6000000000000003E-4</v>
      </c>
      <c r="O40" s="226">
        <f>ROUND(E40*N40,2)</f>
        <v>7.0000000000000007E-2</v>
      </c>
      <c r="P40" s="226">
        <v>0</v>
      </c>
      <c r="Q40" s="226">
        <f>ROUND(E40*P40,2)</f>
        <v>0</v>
      </c>
      <c r="R40" s="226"/>
      <c r="S40" s="226" t="s">
        <v>103</v>
      </c>
      <c r="T40" s="226" t="s">
        <v>104</v>
      </c>
      <c r="U40" s="226">
        <v>8.2000000000000003E-2</v>
      </c>
      <c r="V40" s="226">
        <f>ROUND(E40*U40,2)</f>
        <v>22.14</v>
      </c>
      <c r="W40" s="22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105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43">
        <v>22</v>
      </c>
      <c r="B41" s="244" t="s">
        <v>156</v>
      </c>
      <c r="C41" s="252" t="s">
        <v>157</v>
      </c>
      <c r="D41" s="245" t="s">
        <v>102</v>
      </c>
      <c r="E41" s="246">
        <v>20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21</v>
      </c>
      <c r="M41" s="249">
        <f>G41*(1+L41/100)</f>
        <v>0</v>
      </c>
      <c r="N41" s="226">
        <v>3.5000000000000005E-4</v>
      </c>
      <c r="O41" s="226">
        <f>ROUND(E41*N41,2)</f>
        <v>0.01</v>
      </c>
      <c r="P41" s="226">
        <v>0</v>
      </c>
      <c r="Q41" s="226">
        <f>ROUND(E41*P41,2)</f>
        <v>0</v>
      </c>
      <c r="R41" s="226"/>
      <c r="S41" s="226" t="s">
        <v>103</v>
      </c>
      <c r="T41" s="226" t="s">
        <v>104</v>
      </c>
      <c r="U41" s="226">
        <v>9.3000000000000013E-2</v>
      </c>
      <c r="V41" s="226">
        <f>ROUND(E41*U41,2)</f>
        <v>1.86</v>
      </c>
      <c r="W41" s="22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105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43">
        <v>23</v>
      </c>
      <c r="B42" s="244" t="s">
        <v>158</v>
      </c>
      <c r="C42" s="252" t="s">
        <v>159</v>
      </c>
      <c r="D42" s="245" t="s">
        <v>102</v>
      </c>
      <c r="E42" s="246">
        <v>50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21</v>
      </c>
      <c r="M42" s="249">
        <f>G42*(1+L42/100)</f>
        <v>0</v>
      </c>
      <c r="N42" s="226">
        <v>1.4000000000000001E-4</v>
      </c>
      <c r="O42" s="226">
        <f>ROUND(E42*N42,2)</f>
        <v>0.01</v>
      </c>
      <c r="P42" s="226">
        <v>0</v>
      </c>
      <c r="Q42" s="226">
        <f>ROUND(E42*P42,2)</f>
        <v>0</v>
      </c>
      <c r="R42" s="226"/>
      <c r="S42" s="226" t="s">
        <v>103</v>
      </c>
      <c r="T42" s="226" t="s">
        <v>104</v>
      </c>
      <c r="U42" s="226">
        <v>8.2000000000000003E-2</v>
      </c>
      <c r="V42" s="226">
        <f>ROUND(E42*U42,2)</f>
        <v>4.0999999999999996</v>
      </c>
      <c r="W42" s="22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105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5">
      <c r="A43" s="243">
        <v>24</v>
      </c>
      <c r="B43" s="244" t="s">
        <v>160</v>
      </c>
      <c r="C43" s="252" t="s">
        <v>161</v>
      </c>
      <c r="D43" s="245" t="s">
        <v>102</v>
      </c>
      <c r="E43" s="246">
        <v>460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21</v>
      </c>
      <c r="M43" s="249">
        <f>G43*(1+L43/100)</f>
        <v>0</v>
      </c>
      <c r="N43" s="226">
        <v>0</v>
      </c>
      <c r="O43" s="226">
        <f>ROUND(E43*N43,2)</f>
        <v>0</v>
      </c>
      <c r="P43" s="226">
        <v>0</v>
      </c>
      <c r="Q43" s="226">
        <f>ROUND(E43*P43,2)</f>
        <v>0</v>
      </c>
      <c r="R43" s="226"/>
      <c r="S43" s="226" t="s">
        <v>103</v>
      </c>
      <c r="T43" s="226" t="s">
        <v>104</v>
      </c>
      <c r="U43" s="226">
        <v>0.14400000000000002</v>
      </c>
      <c r="V43" s="226">
        <f>ROUND(E43*U43,2)</f>
        <v>66.239999999999995</v>
      </c>
      <c r="W43" s="22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105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43">
        <v>25</v>
      </c>
      <c r="B44" s="244" t="s">
        <v>162</v>
      </c>
      <c r="C44" s="252" t="s">
        <v>163</v>
      </c>
      <c r="D44" s="245" t="s">
        <v>128</v>
      </c>
      <c r="E44" s="246">
        <v>3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21</v>
      </c>
      <c r="M44" s="249">
        <f>G44*(1+L44/100)</f>
        <v>0</v>
      </c>
      <c r="N44" s="226">
        <v>0</v>
      </c>
      <c r="O44" s="226">
        <f>ROUND(E44*N44,2)</f>
        <v>0</v>
      </c>
      <c r="P44" s="226">
        <v>0</v>
      </c>
      <c r="Q44" s="226">
        <f>ROUND(E44*P44,2)</f>
        <v>0</v>
      </c>
      <c r="R44" s="226"/>
      <c r="S44" s="226" t="s">
        <v>97</v>
      </c>
      <c r="T44" s="226" t="s">
        <v>98</v>
      </c>
      <c r="U44" s="226">
        <v>0</v>
      </c>
      <c r="V44" s="226">
        <f>ROUND(E44*U44,2)</f>
        <v>0</v>
      </c>
      <c r="W44" s="22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105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ht="20.399999999999999" outlineLevel="1" x14ac:dyDescent="0.25">
      <c r="A45" s="243">
        <v>26</v>
      </c>
      <c r="B45" s="244" t="s">
        <v>164</v>
      </c>
      <c r="C45" s="252" t="s">
        <v>165</v>
      </c>
      <c r="D45" s="245" t="s">
        <v>128</v>
      </c>
      <c r="E45" s="246">
        <v>610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21</v>
      </c>
      <c r="M45" s="249">
        <f>G45*(1+L45/100)</f>
        <v>0</v>
      </c>
      <c r="N45" s="226">
        <v>0</v>
      </c>
      <c r="O45" s="226">
        <f>ROUND(E45*N45,2)</f>
        <v>0</v>
      </c>
      <c r="P45" s="226">
        <v>0</v>
      </c>
      <c r="Q45" s="226">
        <f>ROUND(E45*P45,2)</f>
        <v>0</v>
      </c>
      <c r="R45" s="226"/>
      <c r="S45" s="226" t="s">
        <v>97</v>
      </c>
      <c r="T45" s="226" t="s">
        <v>166</v>
      </c>
      <c r="U45" s="226">
        <v>0</v>
      </c>
      <c r="V45" s="226">
        <f>ROUND(E45*U45,2)</f>
        <v>0</v>
      </c>
      <c r="W45" s="22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105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43">
        <v>27</v>
      </c>
      <c r="B46" s="244" t="s">
        <v>167</v>
      </c>
      <c r="C46" s="252" t="s">
        <v>168</v>
      </c>
      <c r="D46" s="245" t="s">
        <v>102</v>
      </c>
      <c r="E46" s="246">
        <v>470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21</v>
      </c>
      <c r="M46" s="249">
        <f>G46*(1+L46/100)</f>
        <v>0</v>
      </c>
      <c r="N46" s="226">
        <v>0</v>
      </c>
      <c r="O46" s="226">
        <f>ROUND(E46*N46,2)</f>
        <v>0</v>
      </c>
      <c r="P46" s="226">
        <v>0</v>
      </c>
      <c r="Q46" s="226">
        <f>ROUND(E46*P46,2)</f>
        <v>0</v>
      </c>
      <c r="R46" s="226"/>
      <c r="S46" s="226" t="s">
        <v>97</v>
      </c>
      <c r="T46" s="226" t="s">
        <v>166</v>
      </c>
      <c r="U46" s="226">
        <v>0.26800000000000002</v>
      </c>
      <c r="V46" s="226">
        <f>ROUND(E46*U46,2)</f>
        <v>125.96</v>
      </c>
      <c r="W46" s="22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105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43">
        <v>28</v>
      </c>
      <c r="B47" s="244" t="s">
        <v>169</v>
      </c>
      <c r="C47" s="252" t="s">
        <v>170</v>
      </c>
      <c r="D47" s="245" t="s">
        <v>128</v>
      </c>
      <c r="E47" s="246">
        <v>1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21</v>
      </c>
      <c r="M47" s="249">
        <f>G47*(1+L47/100)</f>
        <v>0</v>
      </c>
      <c r="N47" s="226">
        <v>1E-3</v>
      </c>
      <c r="O47" s="226">
        <f>ROUND(E47*N47,2)</f>
        <v>0</v>
      </c>
      <c r="P47" s="226">
        <v>0</v>
      </c>
      <c r="Q47" s="226">
        <f>ROUND(E47*P47,2)</f>
        <v>0</v>
      </c>
      <c r="R47" s="226"/>
      <c r="S47" s="226" t="s">
        <v>97</v>
      </c>
      <c r="T47" s="226" t="s">
        <v>98</v>
      </c>
      <c r="U47" s="226">
        <v>0</v>
      </c>
      <c r="V47" s="226">
        <f>ROUND(E47*U47,2)</f>
        <v>0</v>
      </c>
      <c r="W47" s="22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105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43">
        <v>29</v>
      </c>
      <c r="B48" s="244" t="s">
        <v>171</v>
      </c>
      <c r="C48" s="252" t="s">
        <v>172</v>
      </c>
      <c r="D48" s="245" t="s">
        <v>128</v>
      </c>
      <c r="E48" s="246">
        <v>9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21</v>
      </c>
      <c r="M48" s="249">
        <f>G48*(1+L48/100)</f>
        <v>0</v>
      </c>
      <c r="N48" s="226">
        <v>1E-3</v>
      </c>
      <c r="O48" s="226">
        <f>ROUND(E48*N48,2)</f>
        <v>0.01</v>
      </c>
      <c r="P48" s="226">
        <v>0</v>
      </c>
      <c r="Q48" s="226">
        <f>ROUND(E48*P48,2)</f>
        <v>0</v>
      </c>
      <c r="R48" s="226"/>
      <c r="S48" s="226" t="s">
        <v>97</v>
      </c>
      <c r="T48" s="226" t="s">
        <v>98</v>
      </c>
      <c r="U48" s="226">
        <v>0</v>
      </c>
      <c r="V48" s="226">
        <f>ROUND(E48*U48,2)</f>
        <v>0</v>
      </c>
      <c r="W48" s="22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105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43">
        <v>30</v>
      </c>
      <c r="B49" s="244" t="s">
        <v>173</v>
      </c>
      <c r="C49" s="252" t="s">
        <v>174</v>
      </c>
      <c r="D49" s="245" t="s">
        <v>128</v>
      </c>
      <c r="E49" s="246">
        <v>12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21</v>
      </c>
      <c r="M49" s="249">
        <f>G49*(1+L49/100)</f>
        <v>0</v>
      </c>
      <c r="N49" s="226">
        <v>1E-3</v>
      </c>
      <c r="O49" s="226">
        <f>ROUND(E49*N49,2)</f>
        <v>0.01</v>
      </c>
      <c r="P49" s="226">
        <v>0</v>
      </c>
      <c r="Q49" s="226">
        <f>ROUND(E49*P49,2)</f>
        <v>0</v>
      </c>
      <c r="R49" s="226"/>
      <c r="S49" s="226" t="s">
        <v>97</v>
      </c>
      <c r="T49" s="226" t="s">
        <v>98</v>
      </c>
      <c r="U49" s="226">
        <v>0</v>
      </c>
      <c r="V49" s="226">
        <f>ROUND(E49*U49,2)</f>
        <v>0</v>
      </c>
      <c r="W49" s="22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105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43">
        <v>31</v>
      </c>
      <c r="B50" s="244" t="s">
        <v>175</v>
      </c>
      <c r="C50" s="252" t="s">
        <v>176</v>
      </c>
      <c r="D50" s="245" t="s">
        <v>128</v>
      </c>
      <c r="E50" s="246">
        <v>28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21</v>
      </c>
      <c r="M50" s="249">
        <f>G50*(1+L50/100)</f>
        <v>0</v>
      </c>
      <c r="N50" s="226">
        <v>1E-3</v>
      </c>
      <c r="O50" s="226">
        <f>ROUND(E50*N50,2)</f>
        <v>0.03</v>
      </c>
      <c r="P50" s="226">
        <v>0</v>
      </c>
      <c r="Q50" s="226">
        <f>ROUND(E50*P50,2)</f>
        <v>0</v>
      </c>
      <c r="R50" s="226"/>
      <c r="S50" s="226" t="s">
        <v>97</v>
      </c>
      <c r="T50" s="226" t="s">
        <v>98</v>
      </c>
      <c r="U50" s="226">
        <v>0</v>
      </c>
      <c r="V50" s="226">
        <f>ROUND(E50*U50,2)</f>
        <v>0</v>
      </c>
      <c r="W50" s="22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105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5">
      <c r="A51" s="243">
        <v>32</v>
      </c>
      <c r="B51" s="244" t="s">
        <v>177</v>
      </c>
      <c r="C51" s="252" t="s">
        <v>178</v>
      </c>
      <c r="D51" s="245" t="s">
        <v>102</v>
      </c>
      <c r="E51" s="246">
        <v>50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21</v>
      </c>
      <c r="M51" s="249">
        <f>G51*(1+L51/100)</f>
        <v>0</v>
      </c>
      <c r="N51" s="226">
        <v>0</v>
      </c>
      <c r="O51" s="226">
        <f>ROUND(E51*N51,2)</f>
        <v>0</v>
      </c>
      <c r="P51" s="226">
        <v>0</v>
      </c>
      <c r="Q51" s="226">
        <f>ROUND(E51*P51,2)</f>
        <v>0</v>
      </c>
      <c r="R51" s="226"/>
      <c r="S51" s="226" t="s">
        <v>97</v>
      </c>
      <c r="T51" s="226" t="s">
        <v>166</v>
      </c>
      <c r="U51" s="226">
        <v>0</v>
      </c>
      <c r="V51" s="226">
        <f>ROUND(E51*U51,2)</f>
        <v>0</v>
      </c>
      <c r="W51" s="22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105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ht="20.399999999999999" outlineLevel="1" x14ac:dyDescent="0.25">
      <c r="A52" s="243">
        <v>33</v>
      </c>
      <c r="B52" s="244" t="s">
        <v>179</v>
      </c>
      <c r="C52" s="252" t="s">
        <v>180</v>
      </c>
      <c r="D52" s="245" t="s">
        <v>102</v>
      </c>
      <c r="E52" s="246">
        <v>3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9">
        <f>G52*(1+L52/100)</f>
        <v>0</v>
      </c>
      <c r="N52" s="226">
        <v>2.0000000000000001E-4</v>
      </c>
      <c r="O52" s="226">
        <f>ROUND(E52*N52,2)</f>
        <v>0</v>
      </c>
      <c r="P52" s="226">
        <v>0</v>
      </c>
      <c r="Q52" s="226">
        <f>ROUND(E52*P52,2)</f>
        <v>0</v>
      </c>
      <c r="R52" s="226"/>
      <c r="S52" s="226" t="s">
        <v>97</v>
      </c>
      <c r="T52" s="226" t="s">
        <v>98</v>
      </c>
      <c r="U52" s="226">
        <v>0</v>
      </c>
      <c r="V52" s="226">
        <f>ROUND(E52*U52,2)</f>
        <v>0</v>
      </c>
      <c r="W52" s="22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181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ht="20.399999999999999" outlineLevel="1" x14ac:dyDescent="0.25">
      <c r="A53" s="243">
        <v>34</v>
      </c>
      <c r="B53" s="244" t="s">
        <v>182</v>
      </c>
      <c r="C53" s="252" t="s">
        <v>183</v>
      </c>
      <c r="D53" s="245" t="s">
        <v>102</v>
      </c>
      <c r="E53" s="246">
        <v>155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21</v>
      </c>
      <c r="M53" s="249">
        <f>G53*(1+L53/100)</f>
        <v>0</v>
      </c>
      <c r="N53" s="226">
        <v>2.0000000000000001E-4</v>
      </c>
      <c r="O53" s="226">
        <f>ROUND(E53*N53,2)</f>
        <v>0.03</v>
      </c>
      <c r="P53" s="226">
        <v>0</v>
      </c>
      <c r="Q53" s="226">
        <f>ROUND(E53*P53,2)</f>
        <v>0</v>
      </c>
      <c r="R53" s="226"/>
      <c r="S53" s="226" t="s">
        <v>97</v>
      </c>
      <c r="T53" s="226" t="s">
        <v>98</v>
      </c>
      <c r="U53" s="226">
        <v>0</v>
      </c>
      <c r="V53" s="226">
        <f>ROUND(E53*U53,2)</f>
        <v>0</v>
      </c>
      <c r="W53" s="22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181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ht="20.399999999999999" outlineLevel="1" x14ac:dyDescent="0.25">
      <c r="A54" s="243">
        <v>35</v>
      </c>
      <c r="B54" s="244" t="s">
        <v>184</v>
      </c>
      <c r="C54" s="252" t="s">
        <v>185</v>
      </c>
      <c r="D54" s="245" t="s">
        <v>102</v>
      </c>
      <c r="E54" s="246">
        <v>20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21</v>
      </c>
      <c r="M54" s="249">
        <f>G54*(1+L54/100)</f>
        <v>0</v>
      </c>
      <c r="N54" s="226">
        <v>2.0000000000000001E-4</v>
      </c>
      <c r="O54" s="226">
        <f>ROUND(E54*N54,2)</f>
        <v>0</v>
      </c>
      <c r="P54" s="226">
        <v>0</v>
      </c>
      <c r="Q54" s="226">
        <f>ROUND(E54*P54,2)</f>
        <v>0</v>
      </c>
      <c r="R54" s="226"/>
      <c r="S54" s="226" t="s">
        <v>97</v>
      </c>
      <c r="T54" s="226" t="s">
        <v>98</v>
      </c>
      <c r="U54" s="226">
        <v>0</v>
      </c>
      <c r="V54" s="226">
        <f>ROUND(E54*U54,2)</f>
        <v>0</v>
      </c>
      <c r="W54" s="22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181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20.399999999999999" outlineLevel="1" x14ac:dyDescent="0.25">
      <c r="A55" s="243">
        <v>36</v>
      </c>
      <c r="B55" s="244" t="s">
        <v>186</v>
      </c>
      <c r="C55" s="252" t="s">
        <v>187</v>
      </c>
      <c r="D55" s="245" t="s">
        <v>102</v>
      </c>
      <c r="E55" s="246">
        <v>270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21</v>
      </c>
      <c r="M55" s="249">
        <f>G55*(1+L55/100)</f>
        <v>0</v>
      </c>
      <c r="N55" s="226">
        <v>2.0000000000000001E-4</v>
      </c>
      <c r="O55" s="226">
        <f>ROUND(E55*N55,2)</f>
        <v>0.05</v>
      </c>
      <c r="P55" s="226">
        <v>0</v>
      </c>
      <c r="Q55" s="226">
        <f>ROUND(E55*P55,2)</f>
        <v>0</v>
      </c>
      <c r="R55" s="226"/>
      <c r="S55" s="226" t="s">
        <v>97</v>
      </c>
      <c r="T55" s="226" t="s">
        <v>98</v>
      </c>
      <c r="U55" s="226">
        <v>0</v>
      </c>
      <c r="V55" s="226">
        <f>ROUND(E55*U55,2)</f>
        <v>0</v>
      </c>
      <c r="W55" s="22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181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ht="20.399999999999999" outlineLevel="1" x14ac:dyDescent="0.25">
      <c r="A56" s="243">
        <v>37</v>
      </c>
      <c r="B56" s="244" t="s">
        <v>188</v>
      </c>
      <c r="C56" s="252" t="s">
        <v>189</v>
      </c>
      <c r="D56" s="245" t="s">
        <v>102</v>
      </c>
      <c r="E56" s="246">
        <v>9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21</v>
      </c>
      <c r="M56" s="249">
        <f>G56*(1+L56/100)</f>
        <v>0</v>
      </c>
      <c r="N56" s="226">
        <v>2.0000000000000001E-4</v>
      </c>
      <c r="O56" s="226">
        <f>ROUND(E56*N56,2)</f>
        <v>0</v>
      </c>
      <c r="P56" s="226">
        <v>0</v>
      </c>
      <c r="Q56" s="226">
        <f>ROUND(E56*P56,2)</f>
        <v>0</v>
      </c>
      <c r="R56" s="226"/>
      <c r="S56" s="226" t="s">
        <v>97</v>
      </c>
      <c r="T56" s="226" t="s">
        <v>98</v>
      </c>
      <c r="U56" s="226">
        <v>0</v>
      </c>
      <c r="V56" s="226">
        <f>ROUND(E56*U56,2)</f>
        <v>0</v>
      </c>
      <c r="W56" s="22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181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ht="20.399999999999999" outlineLevel="1" x14ac:dyDescent="0.25">
      <c r="A57" s="243">
        <v>38</v>
      </c>
      <c r="B57" s="244" t="s">
        <v>190</v>
      </c>
      <c r="C57" s="252" t="s">
        <v>191</v>
      </c>
      <c r="D57" s="245" t="s">
        <v>102</v>
      </c>
      <c r="E57" s="246">
        <v>460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21</v>
      </c>
      <c r="M57" s="249">
        <f>G57*(1+L57/100)</f>
        <v>0</v>
      </c>
      <c r="N57" s="226">
        <v>1.4000000000000001E-4</v>
      </c>
      <c r="O57" s="226">
        <f>ROUND(E57*N57,2)</f>
        <v>0.06</v>
      </c>
      <c r="P57" s="226">
        <v>0</v>
      </c>
      <c r="Q57" s="226">
        <f>ROUND(E57*P57,2)</f>
        <v>0</v>
      </c>
      <c r="R57" s="226" t="s">
        <v>192</v>
      </c>
      <c r="S57" s="226" t="s">
        <v>103</v>
      </c>
      <c r="T57" s="226" t="s">
        <v>98</v>
      </c>
      <c r="U57" s="226">
        <v>0</v>
      </c>
      <c r="V57" s="226">
        <f>ROUND(E57*U57,2)</f>
        <v>0</v>
      </c>
      <c r="W57" s="22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181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5">
      <c r="A58" s="243">
        <v>39</v>
      </c>
      <c r="B58" s="244" t="s">
        <v>193</v>
      </c>
      <c r="C58" s="252" t="s">
        <v>194</v>
      </c>
      <c r="D58" s="245" t="s">
        <v>195</v>
      </c>
      <c r="E58" s="246">
        <v>0.34223000000000003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21</v>
      </c>
      <c r="M58" s="249">
        <f>G58*(1+L58/100)</f>
        <v>0</v>
      </c>
      <c r="N58" s="226">
        <v>0</v>
      </c>
      <c r="O58" s="226">
        <f>ROUND(E58*N58,2)</f>
        <v>0</v>
      </c>
      <c r="P58" s="226">
        <v>0</v>
      </c>
      <c r="Q58" s="226">
        <f>ROUND(E58*P58,2)</f>
        <v>0</v>
      </c>
      <c r="R58" s="226"/>
      <c r="S58" s="226" t="s">
        <v>103</v>
      </c>
      <c r="T58" s="226" t="s">
        <v>104</v>
      </c>
      <c r="U58" s="226">
        <v>2.5750000000000002</v>
      </c>
      <c r="V58" s="226">
        <f>ROUND(E58*U58,2)</f>
        <v>0.88</v>
      </c>
      <c r="W58" s="22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196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x14ac:dyDescent="0.25">
      <c r="A59" s="230" t="s">
        <v>92</v>
      </c>
      <c r="B59" s="231" t="s">
        <v>64</v>
      </c>
      <c r="C59" s="251" t="s">
        <v>65</v>
      </c>
      <c r="D59" s="232"/>
      <c r="E59" s="233"/>
      <c r="F59" s="234"/>
      <c r="G59" s="234">
        <f>SUMIF(AG60:AG61,"&lt;&gt;NOR",G60:G61)</f>
        <v>0</v>
      </c>
      <c r="H59" s="234"/>
      <c r="I59" s="234">
        <f>SUM(I60:I61)</f>
        <v>0</v>
      </c>
      <c r="J59" s="234"/>
      <c r="K59" s="234">
        <f>SUM(K60:K61)</f>
        <v>0</v>
      </c>
      <c r="L59" s="234"/>
      <c r="M59" s="235">
        <f>SUM(M60:M61)</f>
        <v>0</v>
      </c>
      <c r="N59" s="229"/>
      <c r="O59" s="229">
        <f>SUM(O60:O61)</f>
        <v>0</v>
      </c>
      <c r="P59" s="229"/>
      <c r="Q59" s="229">
        <f>SUM(Q60:Q61)</f>
        <v>0</v>
      </c>
      <c r="R59" s="229"/>
      <c r="S59" s="229"/>
      <c r="T59" s="229"/>
      <c r="U59" s="229"/>
      <c r="V59" s="229">
        <f>SUM(V60:V61)</f>
        <v>185.14</v>
      </c>
      <c r="W59" s="229"/>
      <c r="AG59" t="s">
        <v>93</v>
      </c>
    </row>
    <row r="60" spans="1:60" outlineLevel="1" x14ac:dyDescent="0.25">
      <c r="A60" s="243">
        <v>40</v>
      </c>
      <c r="B60" s="244" t="s">
        <v>197</v>
      </c>
      <c r="C60" s="252" t="s">
        <v>198</v>
      </c>
      <c r="D60" s="245" t="s">
        <v>102</v>
      </c>
      <c r="E60" s="246">
        <v>470</v>
      </c>
      <c r="F60" s="247"/>
      <c r="G60" s="248">
        <f>ROUND(E60*F60,2)</f>
        <v>0</v>
      </c>
      <c r="H60" s="247"/>
      <c r="I60" s="248">
        <f>ROUND(E60*H60,2)</f>
        <v>0</v>
      </c>
      <c r="J60" s="247"/>
      <c r="K60" s="248">
        <f>ROUND(E60*J60,2)</f>
        <v>0</v>
      </c>
      <c r="L60" s="248">
        <v>21</v>
      </c>
      <c r="M60" s="249">
        <f>G60*(1+L60/100)</f>
        <v>0</v>
      </c>
      <c r="N60" s="226">
        <v>0</v>
      </c>
      <c r="O60" s="226">
        <f>ROUND(E60*N60,2)</f>
        <v>0</v>
      </c>
      <c r="P60" s="226">
        <v>0</v>
      </c>
      <c r="Q60" s="226">
        <f>ROUND(E60*P60,2)</f>
        <v>0</v>
      </c>
      <c r="R60" s="226"/>
      <c r="S60" s="226" t="s">
        <v>103</v>
      </c>
      <c r="T60" s="226" t="s">
        <v>104</v>
      </c>
      <c r="U60" s="226">
        <v>6.2000000000000006E-2</v>
      </c>
      <c r="V60" s="226">
        <f>ROUND(E60*U60,2)</f>
        <v>29.14</v>
      </c>
      <c r="W60" s="22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105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5">
      <c r="A61" s="243">
        <v>41</v>
      </c>
      <c r="B61" s="244" t="s">
        <v>199</v>
      </c>
      <c r="C61" s="252" t="s">
        <v>200</v>
      </c>
      <c r="D61" s="245" t="s">
        <v>96</v>
      </c>
      <c r="E61" s="246">
        <v>3000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21</v>
      </c>
      <c r="M61" s="249">
        <f>G61*(1+L61/100)</f>
        <v>0</v>
      </c>
      <c r="N61" s="226">
        <v>0</v>
      </c>
      <c r="O61" s="226">
        <f>ROUND(E61*N61,2)</f>
        <v>0</v>
      </c>
      <c r="P61" s="226">
        <v>0</v>
      </c>
      <c r="Q61" s="226">
        <f>ROUND(E61*P61,2)</f>
        <v>0</v>
      </c>
      <c r="R61" s="226"/>
      <c r="S61" s="226" t="s">
        <v>103</v>
      </c>
      <c r="T61" s="226" t="s">
        <v>98</v>
      </c>
      <c r="U61" s="226">
        <v>5.2000000000000005E-2</v>
      </c>
      <c r="V61" s="226">
        <f>ROUND(E61*U61,2)</f>
        <v>156</v>
      </c>
      <c r="W61" s="22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105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x14ac:dyDescent="0.25">
      <c r="A62" s="230" t="s">
        <v>92</v>
      </c>
      <c r="B62" s="231" t="s">
        <v>66</v>
      </c>
      <c r="C62" s="251" t="s">
        <v>29</v>
      </c>
      <c r="D62" s="232"/>
      <c r="E62" s="233"/>
      <c r="F62" s="234"/>
      <c r="G62" s="234">
        <f>SUMIF(AG63:AG64,"&lt;&gt;NOR",G63:G64)</f>
        <v>0</v>
      </c>
      <c r="H62" s="234"/>
      <c r="I62" s="234">
        <f>SUM(I63:I64)</f>
        <v>0</v>
      </c>
      <c r="J62" s="234"/>
      <c r="K62" s="234">
        <f>SUM(K63:K64)</f>
        <v>0</v>
      </c>
      <c r="L62" s="234"/>
      <c r="M62" s="235">
        <f>SUM(M63:M64)</f>
        <v>0</v>
      </c>
      <c r="N62" s="229"/>
      <c r="O62" s="229">
        <f>SUM(O63:O64)</f>
        <v>0</v>
      </c>
      <c r="P62" s="229"/>
      <c r="Q62" s="229">
        <f>SUM(Q63:Q64)</f>
        <v>0</v>
      </c>
      <c r="R62" s="229"/>
      <c r="S62" s="229"/>
      <c r="T62" s="229"/>
      <c r="U62" s="229"/>
      <c r="V62" s="229">
        <f>SUM(V63:V64)</f>
        <v>0</v>
      </c>
      <c r="W62" s="229"/>
      <c r="AG62" t="s">
        <v>93</v>
      </c>
    </row>
    <row r="63" spans="1:60" outlineLevel="1" x14ac:dyDescent="0.25">
      <c r="A63" s="243">
        <v>42</v>
      </c>
      <c r="B63" s="244" t="s">
        <v>201</v>
      </c>
      <c r="C63" s="252" t="s">
        <v>202</v>
      </c>
      <c r="D63" s="245" t="s">
        <v>0</v>
      </c>
      <c r="E63" s="246">
        <v>0.5</v>
      </c>
      <c r="F63" s="247"/>
      <c r="G63" s="248">
        <f>ROUND(E63*F63,2)</f>
        <v>0</v>
      </c>
      <c r="H63" s="247"/>
      <c r="I63" s="248">
        <f>ROUND(E63*H63,2)</f>
        <v>0</v>
      </c>
      <c r="J63" s="247"/>
      <c r="K63" s="248">
        <f>ROUND(E63*J63,2)</f>
        <v>0</v>
      </c>
      <c r="L63" s="248">
        <v>21</v>
      </c>
      <c r="M63" s="249">
        <f>G63*(1+L63/100)</f>
        <v>0</v>
      </c>
      <c r="N63" s="226">
        <v>0</v>
      </c>
      <c r="O63" s="226">
        <f>ROUND(E63*N63,2)</f>
        <v>0</v>
      </c>
      <c r="P63" s="226">
        <v>0</v>
      </c>
      <c r="Q63" s="226">
        <f>ROUND(E63*P63,2)</f>
        <v>0</v>
      </c>
      <c r="R63" s="226"/>
      <c r="S63" s="226" t="s">
        <v>103</v>
      </c>
      <c r="T63" s="226" t="s">
        <v>98</v>
      </c>
      <c r="U63" s="226">
        <v>0</v>
      </c>
      <c r="V63" s="226">
        <f>ROUND(E63*U63,2)</f>
        <v>0</v>
      </c>
      <c r="W63" s="22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203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5">
      <c r="A64" s="236">
        <v>43</v>
      </c>
      <c r="B64" s="237" t="s">
        <v>204</v>
      </c>
      <c r="C64" s="253" t="s">
        <v>205</v>
      </c>
      <c r="D64" s="238" t="s">
        <v>0</v>
      </c>
      <c r="E64" s="239">
        <v>0.5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21</v>
      </c>
      <c r="M64" s="242">
        <f>G64*(1+L64/100)</f>
        <v>0</v>
      </c>
      <c r="N64" s="226">
        <v>0</v>
      </c>
      <c r="O64" s="226">
        <f>ROUND(E64*N64,2)</f>
        <v>0</v>
      </c>
      <c r="P64" s="226">
        <v>0</v>
      </c>
      <c r="Q64" s="226">
        <f>ROUND(E64*P64,2)</f>
        <v>0</v>
      </c>
      <c r="R64" s="226"/>
      <c r="S64" s="226" t="s">
        <v>103</v>
      </c>
      <c r="T64" s="226" t="s">
        <v>98</v>
      </c>
      <c r="U64" s="226">
        <v>0</v>
      </c>
      <c r="V64" s="226">
        <f>ROUND(E64*U64,2)</f>
        <v>0</v>
      </c>
      <c r="W64" s="22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203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33" x14ac:dyDescent="0.25">
      <c r="A65" s="5"/>
      <c r="B65" s="6"/>
      <c r="C65" s="255"/>
      <c r="D65" s="8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v>15</v>
      </c>
      <c r="AF65">
        <v>21</v>
      </c>
    </row>
    <row r="66" spans="1:33" x14ac:dyDescent="0.25">
      <c r="A66" s="210"/>
      <c r="B66" s="211" t="s">
        <v>31</v>
      </c>
      <c r="C66" s="256"/>
      <c r="D66" s="212"/>
      <c r="E66" s="213"/>
      <c r="F66" s="213"/>
      <c r="G66" s="250">
        <f>G8+G10+G25+G59+G62</f>
        <v>0</v>
      </c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AE66">
        <f>SUMIF(L7:L64,AE65,G7:G64)</f>
        <v>0</v>
      </c>
      <c r="AF66">
        <f>SUMIF(L7:L64,AF65,G7:G64)</f>
        <v>0</v>
      </c>
      <c r="AG66" t="s">
        <v>206</v>
      </c>
    </row>
    <row r="67" spans="1:33" x14ac:dyDescent="0.25">
      <c r="A67" s="5"/>
      <c r="B67" s="6"/>
      <c r="C67" s="255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5">
      <c r="A68" s="5"/>
      <c r="B68" s="6"/>
      <c r="C68" s="255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5">
      <c r="A69" s="214" t="s">
        <v>207</v>
      </c>
      <c r="B69" s="214"/>
      <c r="C69" s="257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33" x14ac:dyDescent="0.25">
      <c r="A70" s="215"/>
      <c r="B70" s="216"/>
      <c r="C70" s="258"/>
      <c r="D70" s="216"/>
      <c r="E70" s="216"/>
      <c r="F70" s="216"/>
      <c r="G70" s="217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AG70" t="s">
        <v>208</v>
      </c>
    </row>
    <row r="71" spans="1:33" x14ac:dyDescent="0.25">
      <c r="A71" s="218"/>
      <c r="B71" s="219"/>
      <c r="C71" s="259"/>
      <c r="D71" s="219"/>
      <c r="E71" s="219"/>
      <c r="F71" s="219"/>
      <c r="G71" s="220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5">
      <c r="A72" s="218"/>
      <c r="B72" s="219"/>
      <c r="C72" s="259"/>
      <c r="D72" s="219"/>
      <c r="E72" s="219"/>
      <c r="F72" s="219"/>
      <c r="G72" s="220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5">
      <c r="A73" s="218"/>
      <c r="B73" s="219"/>
      <c r="C73" s="259"/>
      <c r="D73" s="219"/>
      <c r="E73" s="219"/>
      <c r="F73" s="219"/>
      <c r="G73" s="220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5">
      <c r="A74" s="221"/>
      <c r="B74" s="222"/>
      <c r="C74" s="260"/>
      <c r="D74" s="222"/>
      <c r="E74" s="222"/>
      <c r="F74" s="222"/>
      <c r="G74" s="223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5">
      <c r="A75" s="5"/>
      <c r="B75" s="6"/>
      <c r="C75" s="255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33" x14ac:dyDescent="0.25">
      <c r="C76" s="261"/>
      <c r="D76" s="191"/>
      <c r="AG76" t="s">
        <v>209</v>
      </c>
    </row>
    <row r="77" spans="1:33" x14ac:dyDescent="0.25">
      <c r="D77" s="191"/>
    </row>
    <row r="78" spans="1:33" x14ac:dyDescent="0.25">
      <c r="D78" s="191"/>
    </row>
    <row r="79" spans="1:33" x14ac:dyDescent="0.25">
      <c r="D79" s="191"/>
    </row>
    <row r="80" spans="1:33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mergeCells count="6">
    <mergeCell ref="A1:G1"/>
    <mergeCell ref="C2:G2"/>
    <mergeCell ref="C3:G3"/>
    <mergeCell ref="C4:G4"/>
    <mergeCell ref="A69:C69"/>
    <mergeCell ref="A70:G7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D2. D2.1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'D2. D2.1 Pol'!Názvy_tisku</vt:lpstr>
      <vt:lpstr>oadresa</vt:lpstr>
      <vt:lpstr>Stavba!Objednatel</vt:lpstr>
      <vt:lpstr>Stavba!Objekt</vt:lpstr>
      <vt:lpstr>'D2. D2.1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Gongolová</dc:creator>
  <cp:lastModifiedBy>Klára Gongolová</cp:lastModifiedBy>
  <cp:lastPrinted>2014-02-28T09:52:57Z</cp:lastPrinted>
  <dcterms:created xsi:type="dcterms:W3CDTF">2009-04-08T07:15:50Z</dcterms:created>
  <dcterms:modified xsi:type="dcterms:W3CDTF">2019-01-29T08:30:23Z</dcterms:modified>
</cp:coreProperties>
</file>